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579DB1FF-25AB-4D6B-B109-E76375C80CD0}" xr6:coauthVersionLast="47" xr6:coauthVersionMax="47" xr10:uidLastSave="{00000000-0000-0000-0000-000000000000}"/>
  <bookViews>
    <workbookView xWindow="-108" yWindow="-108" windowWidth="23256" windowHeight="12456" xr2:uid="{0C4ADDEE-3687-4F58-A40B-EBBAD986428E}"/>
  </bookViews>
  <sheets>
    <sheet name="Récap" sheetId="35" r:id="rId1"/>
    <sheet name="Janv" sheetId="29" r:id="rId2"/>
    <sheet name="Fév" sheetId="30" r:id="rId3"/>
    <sheet name="Mars" sheetId="31" r:id="rId4"/>
    <sheet name="Avril" sheetId="32" r:id="rId5"/>
    <sheet name="Mai" sheetId="26" r:id="rId6"/>
    <sheet name="Juin" sheetId="33" r:id="rId7"/>
    <sheet name="Juillet" sheetId="41" r:id="rId8"/>
    <sheet name="Août" sheetId="36" r:id="rId9"/>
    <sheet name="Sept" sheetId="37" r:id="rId10"/>
    <sheet name="Oct" sheetId="38" r:id="rId11"/>
    <sheet name="Nov" sheetId="39" r:id="rId12"/>
    <sheet name="Déc" sheetId="40" r:id="rId13"/>
  </sheets>
  <definedNames>
    <definedName name="_xlnm._FilterDatabase" localSheetId="10" hidden="1">Oct!$A$4:$A$30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3" l="1"/>
  <c r="G28" i="33" l="1"/>
  <c r="F9" i="33"/>
  <c r="F26" i="33"/>
  <c r="E29" i="33"/>
  <c r="G7" i="35" s="1"/>
  <c r="G20" i="33"/>
  <c r="F19" i="33"/>
  <c r="F13" i="33"/>
  <c r="G14" i="35"/>
  <c r="C29" i="33"/>
  <c r="G5" i="35" s="1"/>
  <c r="G24" i="33"/>
  <c r="G23" i="33"/>
  <c r="F22" i="33"/>
  <c r="F21" i="33"/>
  <c r="F17" i="33"/>
  <c r="F15" i="33"/>
  <c r="F14" i="33"/>
  <c r="F12" i="33"/>
  <c r="F11" i="33"/>
  <c r="F10" i="33"/>
  <c r="F8" i="33"/>
  <c r="F6" i="33"/>
  <c r="F5" i="33"/>
  <c r="F9" i="26"/>
  <c r="E28" i="26"/>
  <c r="F7" i="35" s="1"/>
  <c r="D28" i="26"/>
  <c r="F6" i="35" s="1"/>
  <c r="C28" i="26"/>
  <c r="F26" i="26"/>
  <c r="G25" i="26"/>
  <c r="G24" i="26"/>
  <c r="G23" i="26"/>
  <c r="F22" i="26"/>
  <c r="F21" i="26"/>
  <c r="G20" i="26"/>
  <c r="F19" i="26"/>
  <c r="F18" i="26"/>
  <c r="F17" i="26"/>
  <c r="F16" i="26"/>
  <c r="F15" i="26"/>
  <c r="F14" i="26"/>
  <c r="F13" i="26"/>
  <c r="F12" i="26"/>
  <c r="F11" i="26"/>
  <c r="F10" i="26"/>
  <c r="F8" i="26"/>
  <c r="F7" i="26"/>
  <c r="F6" i="26"/>
  <c r="F5" i="26"/>
  <c r="F26" i="32"/>
  <c r="E28" i="32"/>
  <c r="E7" i="35" s="1"/>
  <c r="D28" i="32"/>
  <c r="E6" i="35" s="1"/>
  <c r="C28" i="32"/>
  <c r="E5" i="35" s="1"/>
  <c r="F27" i="32"/>
  <c r="G25" i="32"/>
  <c r="G24" i="32"/>
  <c r="G23" i="32"/>
  <c r="F22" i="32"/>
  <c r="F21" i="32"/>
  <c r="G20" i="32"/>
  <c r="F19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D28" i="31"/>
  <c r="E28" i="31"/>
  <c r="C28" i="31"/>
  <c r="H28" i="31"/>
  <c r="G25" i="33" l="1"/>
  <c r="G29" i="33" s="1"/>
  <c r="F18" i="33"/>
  <c r="F16" i="33"/>
  <c r="D29" i="33"/>
  <c r="G6" i="35" s="1"/>
  <c r="F7" i="33"/>
  <c r="F29" i="33" s="1"/>
  <c r="F28" i="26"/>
  <c r="G28" i="26"/>
  <c r="F18" i="32"/>
  <c r="F28" i="32" s="1"/>
  <c r="G28" i="32"/>
  <c r="D8" i="35"/>
  <c r="D7" i="35"/>
  <c r="F30" i="33" l="1"/>
  <c r="F32" i="33" s="1"/>
  <c r="F29" i="26"/>
  <c r="F31" i="26" s="1"/>
  <c r="F29" i="32"/>
  <c r="F31" i="32" s="1"/>
  <c r="D6" i="35"/>
  <c r="D5" i="35"/>
  <c r="F27" i="31"/>
  <c r="F26" i="31"/>
  <c r="G25" i="31"/>
  <c r="G24" i="31"/>
  <c r="G23" i="31"/>
  <c r="F22" i="31"/>
  <c r="F21" i="31"/>
  <c r="G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C23" i="35"/>
  <c r="F32" i="30"/>
  <c r="B22" i="35"/>
  <c r="C14" i="35"/>
  <c r="C7" i="35"/>
  <c r="C6" i="35"/>
  <c r="F9" i="30"/>
  <c r="D28" i="30"/>
  <c r="E28" i="30"/>
  <c r="G28" i="31" l="1"/>
  <c r="F28" i="31"/>
  <c r="F29" i="31"/>
  <c r="F33" i="31" s="1"/>
  <c r="C28" i="30"/>
  <c r="C5" i="35" s="1"/>
  <c r="F27" i="30"/>
  <c r="F26" i="30"/>
  <c r="G25" i="30"/>
  <c r="G24" i="30"/>
  <c r="G23" i="30"/>
  <c r="F22" i="30"/>
  <c r="F21" i="30"/>
  <c r="G20" i="30"/>
  <c r="F19" i="30"/>
  <c r="F18" i="30"/>
  <c r="F17" i="30"/>
  <c r="F16" i="30"/>
  <c r="F15" i="30"/>
  <c r="F14" i="30"/>
  <c r="F13" i="30"/>
  <c r="F12" i="30"/>
  <c r="F11" i="30"/>
  <c r="F10" i="30"/>
  <c r="F8" i="30"/>
  <c r="F7" i="30"/>
  <c r="F6" i="30"/>
  <c r="F5" i="30"/>
  <c r="F31" i="29"/>
  <c r="F29" i="29"/>
  <c r="D28" i="29"/>
  <c r="G28" i="29"/>
  <c r="F17" i="29"/>
  <c r="F18" i="29"/>
  <c r="F19" i="29"/>
  <c r="F20" i="29"/>
  <c r="F21" i="29"/>
  <c r="F22" i="29"/>
  <c r="F23" i="29"/>
  <c r="F24" i="29"/>
  <c r="F25" i="29"/>
  <c r="F26" i="29"/>
  <c r="F27" i="29"/>
  <c r="F16" i="29"/>
  <c r="F7" i="29"/>
  <c r="F8" i="29"/>
  <c r="F9" i="29"/>
  <c r="F10" i="29"/>
  <c r="F11" i="29"/>
  <c r="F12" i="29"/>
  <c r="F13" i="29"/>
  <c r="F14" i="29"/>
  <c r="F15" i="29"/>
  <c r="F6" i="29"/>
  <c r="F5" i="29"/>
  <c r="G28" i="30" l="1"/>
  <c r="F28" i="30"/>
  <c r="F29" i="30" s="1"/>
  <c r="F28" i="29"/>
  <c r="M13" i="35" l="1"/>
  <c r="L13" i="35" l="1"/>
  <c r="I19" i="35" l="1"/>
  <c r="K13" i="35" l="1"/>
  <c r="N9" i="35"/>
  <c r="N11" i="35"/>
  <c r="G13" i="35" l="1"/>
  <c r="F13" i="35" l="1"/>
  <c r="N8" i="35" l="1"/>
  <c r="E13" i="35" l="1"/>
  <c r="D13" i="35"/>
  <c r="E16" i="35" l="1"/>
  <c r="E23" i="35" s="1"/>
  <c r="C28" i="29"/>
  <c r="B6" i="35"/>
  <c r="E28" i="29"/>
  <c r="B7" i="35" s="1"/>
  <c r="N7" i="35" l="1"/>
  <c r="N14" i="35"/>
  <c r="J13" i="35" l="1"/>
  <c r="I13" i="35" l="1"/>
  <c r="N6" i="35" l="1"/>
  <c r="B5" i="35" l="1"/>
  <c r="M19" i="35"/>
  <c r="B13" i="35" l="1"/>
  <c r="B16" i="35" s="1"/>
  <c r="B23" i="35" s="1"/>
  <c r="L19" i="35"/>
  <c r="H13" i="35" l="1"/>
  <c r="N18" i="35" l="1"/>
  <c r="G19" i="35"/>
  <c r="N17" i="35" l="1"/>
  <c r="K16" i="35" l="1"/>
  <c r="L16" i="35"/>
  <c r="M16" i="35"/>
  <c r="J16" i="35" l="1"/>
  <c r="I16" i="35"/>
  <c r="N20" i="35"/>
  <c r="C19" i="35"/>
  <c r="D19" i="35"/>
  <c r="E19" i="35"/>
  <c r="E22" i="35" s="1"/>
  <c r="F19" i="35"/>
  <c r="B19" i="35"/>
  <c r="J19" i="35"/>
  <c r="K19" i="35"/>
  <c r="I22" i="35" l="1"/>
  <c r="H19" i="35"/>
  <c r="N19" i="35" s="1"/>
  <c r="H16" i="35"/>
  <c r="N5" i="35"/>
  <c r="M22" i="35" l="1"/>
  <c r="L22" i="35"/>
  <c r="J22" i="35"/>
  <c r="K22" i="35"/>
  <c r="H22" i="35"/>
  <c r="F16" i="35" l="1"/>
  <c r="F23" i="35" s="1"/>
  <c r="G16" i="35"/>
  <c r="G23" i="35" s="1"/>
  <c r="D16" i="35" l="1"/>
  <c r="D23" i="35" s="1"/>
  <c r="G22" i="35"/>
  <c r="F22" i="35"/>
  <c r="D22" i="35" l="1"/>
  <c r="N13" i="35"/>
  <c r="N16" i="35" s="1"/>
  <c r="N22" i="35" s="1"/>
  <c r="N12" i="35"/>
  <c r="C13" i="35"/>
  <c r="C16" i="35"/>
  <c r="C22" i="35" l="1"/>
</calcChain>
</file>

<file path=xl/sharedStrings.xml><?xml version="1.0" encoding="utf-8"?>
<sst xmlns="http://schemas.openxmlformats.org/spreadsheetml/2006/main" count="384" uniqueCount="85">
  <si>
    <t>Janvier</t>
  </si>
  <si>
    <t>Février</t>
  </si>
  <si>
    <t>Mars</t>
  </si>
  <si>
    <t>Avril</t>
  </si>
  <si>
    <t>Mai</t>
  </si>
  <si>
    <t>Juin</t>
  </si>
  <si>
    <t>Total</t>
  </si>
  <si>
    <t>Charges CNSS</t>
  </si>
  <si>
    <t xml:space="preserve">Superviseur </t>
  </si>
  <si>
    <t>Nom &amp; Prénom</t>
  </si>
  <si>
    <t>Fonction</t>
  </si>
  <si>
    <t>EL BOUDALI Noureddine</t>
  </si>
  <si>
    <t>ETTAIFI Abdelkader</t>
  </si>
  <si>
    <t>MASTOUR Salah</t>
  </si>
  <si>
    <t>CHHAYBI Mohammed</t>
  </si>
  <si>
    <t>OUZAIM Lahoucine</t>
  </si>
  <si>
    <t>Superviseur</t>
  </si>
  <si>
    <t>Virement</t>
  </si>
  <si>
    <t>Chéque</t>
  </si>
  <si>
    <t>Juillet</t>
  </si>
  <si>
    <t>Août</t>
  </si>
  <si>
    <t>Septembre</t>
  </si>
  <si>
    <t>Octobre</t>
  </si>
  <si>
    <t>Novembre</t>
  </si>
  <si>
    <t>Décembre</t>
  </si>
  <si>
    <t>Contribution gardiennage résidents du golf</t>
  </si>
  <si>
    <t>Total salaires agents temporaires</t>
  </si>
  <si>
    <t>Mode paiement</t>
  </si>
  <si>
    <t>CNSS</t>
  </si>
  <si>
    <t>Total général des salaires</t>
  </si>
  <si>
    <t>ESSADI Omar</t>
  </si>
  <si>
    <t>BADDI Mohamed</t>
  </si>
  <si>
    <t>LAHLAOUI Mohamed</t>
  </si>
  <si>
    <t>SELLAMI Mohamed</t>
  </si>
  <si>
    <t>LYASSI Lahoussaine</t>
  </si>
  <si>
    <t>EL MOURID Larbi</t>
  </si>
  <si>
    <t>CHAIKHI Akram</t>
  </si>
  <si>
    <t>Primes</t>
  </si>
  <si>
    <t>Agent</t>
  </si>
  <si>
    <t>Total des frais du personnel</t>
  </si>
  <si>
    <t>Agents temporaires</t>
  </si>
  <si>
    <t xml:space="preserve">Total </t>
  </si>
  <si>
    <t>Agents CDI</t>
  </si>
  <si>
    <t>Agents de prestations de services</t>
  </si>
  <si>
    <t>Agents prestataires de services</t>
  </si>
  <si>
    <t>Agents Cdi</t>
  </si>
  <si>
    <t>Indemnité de licenciement</t>
  </si>
  <si>
    <t>Vêtement de travail</t>
  </si>
  <si>
    <t>Assurance accidents de travail</t>
  </si>
  <si>
    <t>GHARAB FOUAD</t>
  </si>
  <si>
    <t>EL GHALMI Abdelghani</t>
  </si>
  <si>
    <t>BAIYA Abderrahmane</t>
  </si>
  <si>
    <t>EL MRAHI El kabir</t>
  </si>
  <si>
    <t>AB-ELKHMOUR Hicham</t>
  </si>
  <si>
    <t>HAZILI Mohammed</t>
  </si>
  <si>
    <t>OUHMAD Driss</t>
  </si>
  <si>
    <t>BOUASRIA Driss</t>
  </si>
  <si>
    <t>KHOUYA Abdelaziz</t>
  </si>
  <si>
    <t xml:space="preserve">MJAMA El menzeh  </t>
  </si>
  <si>
    <t>OURAZOUK Mohamed</t>
  </si>
  <si>
    <t>Etat des salaires du mois du Janvier 2025</t>
  </si>
  <si>
    <t>Paie 01/2025</t>
  </si>
  <si>
    <t>Total 01/2025</t>
  </si>
  <si>
    <t>Etat des salaires du mois du Fevrier 2025</t>
  </si>
  <si>
    <t>Paie 02/2025</t>
  </si>
  <si>
    <t>Total 02/2025</t>
  </si>
  <si>
    <t>Assurance MOTO superviseur</t>
  </si>
  <si>
    <t>Etat des salaires du mois du Mars 2025</t>
  </si>
  <si>
    <t>Paie 03/2025</t>
  </si>
  <si>
    <t>Total 03/2025</t>
  </si>
  <si>
    <t>Prime Aid fitr</t>
  </si>
  <si>
    <t>Assurance Accidents de travail</t>
  </si>
  <si>
    <t>Achat gilets et raclettes</t>
  </si>
  <si>
    <t>Paie 04/2025</t>
  </si>
  <si>
    <t>Total 04/2025</t>
  </si>
  <si>
    <t>Total 05/2025</t>
  </si>
  <si>
    <t>Paie 05/2025</t>
  </si>
  <si>
    <t>Etat des salaires du mois du Avril 2025</t>
  </si>
  <si>
    <t>Etat des salaires du mois du Mai 2025</t>
  </si>
  <si>
    <t>Paie 06/2025</t>
  </si>
  <si>
    <t>Total 06/2025</t>
  </si>
  <si>
    <t>Etat des salaires du mois du Juin 2025</t>
  </si>
  <si>
    <t>JOBOUJI Ali</t>
  </si>
  <si>
    <t>Récapitulatif des frais du personnel premier semestre 2025</t>
  </si>
  <si>
    <t>OUEHABI M'barek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</si>
</sst>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  <xf numFmtId="4" fontId="1" fillId="3" borderId="0" xfId="0" applyNumberFormat="1" applyFont="1" applyFill="1"/>
    <xf numFmtId="0" fontId="4" fillId="0" borderId="0" xfId="0" applyFont="1"/>
    <xf numFmtId="0" fontId="1" fillId="4" borderId="0" xfId="0" applyFont="1" applyFill="1" applyAlignment="1">
      <alignment horizontal="right"/>
    </xf>
    <xf numFmtId="4" fontId="1" fillId="4" borderId="0" xfId="0" applyNumberFormat="1" applyFont="1" applyFill="1"/>
    <xf numFmtId="0" fontId="2" fillId="7" borderId="1" xfId="0" applyFont="1" applyFill="1" applyBorder="1" applyAlignment="1">
      <alignment horizontal="center" vertical="center"/>
    </xf>
    <xf numFmtId="4" fontId="2" fillId="7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" fontId="0" fillId="3" borderId="0" xfId="0" applyNumberFormat="1" applyFill="1"/>
    <xf numFmtId="4" fontId="0" fillId="8" borderId="0" xfId="0" applyNumberFormat="1" applyFill="1"/>
    <xf numFmtId="4" fontId="4" fillId="0" borderId="0" xfId="0" applyNumberFormat="1" applyFont="1"/>
    <xf numFmtId="4" fontId="2" fillId="5" borderId="0" xfId="0" applyNumberFormat="1" applyFont="1" applyFill="1" applyAlignment="1">
      <alignment horizontal="center" vertical="center"/>
    </xf>
    <xf numFmtId="4" fontId="2" fillId="5" borderId="0" xfId="0" applyNumberFormat="1" applyFont="1" applyFill="1"/>
    <xf numFmtId="4" fontId="2" fillId="0" borderId="0" xfId="0" applyNumberFormat="1" applyFont="1"/>
    <xf numFmtId="4" fontId="5" fillId="0" borderId="0" xfId="0" applyNumberFormat="1" applyFont="1"/>
    <xf numFmtId="4" fontId="0" fillId="0" borderId="0" xfId="0" applyNumberFormat="1" applyAlignment="1">
      <alignment horizontal="right" vertical="center" wrapText="1"/>
    </xf>
    <xf numFmtId="0" fontId="0" fillId="0" borderId="3" xfId="0" applyBorder="1"/>
    <xf numFmtId="164" fontId="0" fillId="0" borderId="0" xfId="1" applyFont="1"/>
    <xf numFmtId="0" fontId="5" fillId="0" borderId="0" xfId="0" applyFont="1"/>
    <xf numFmtId="0" fontId="1" fillId="3" borderId="0" xfId="0" applyFont="1" applyFill="1" applyAlignment="1">
      <alignment horizontal="center" vertical="center"/>
    </xf>
    <xf numFmtId="4" fontId="1" fillId="8" borderId="0" xfId="0" applyNumberFormat="1" applyFont="1" applyFill="1"/>
    <xf numFmtId="0" fontId="0" fillId="3" borderId="0" xfId="0" applyFill="1"/>
    <xf numFmtId="0" fontId="2" fillId="9" borderId="0" xfId="0" applyFont="1" applyFill="1" applyAlignment="1">
      <alignment horizontal="center" vertical="center"/>
    </xf>
    <xf numFmtId="4" fontId="2" fillId="9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0" fillId="10" borderId="0" xfId="0" applyFill="1"/>
    <xf numFmtId="0" fontId="0" fillId="11" borderId="0" xfId="0" applyFill="1"/>
    <xf numFmtId="0" fontId="0" fillId="6" borderId="0" xfId="0" applyFill="1"/>
    <xf numFmtId="0" fontId="0" fillId="12" borderId="0" xfId="0" applyFill="1"/>
    <xf numFmtId="4" fontId="0" fillId="0" borderId="0" xfId="0" quotePrefix="1" applyNumberFormat="1"/>
    <xf numFmtId="0" fontId="1" fillId="0" borderId="1" xfId="0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64" fontId="5" fillId="0" borderId="0" xfId="1" applyFont="1"/>
    <xf numFmtId="0" fontId="2" fillId="0" borderId="0" xfId="0" applyFont="1"/>
    <xf numFmtId="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S34"/>
  <sheetViews>
    <sheetView tabSelected="1" topLeftCell="A7" workbookViewId="0">
      <selection activeCell="A3" sqref="A3"/>
    </sheetView>
  </sheetViews>
  <sheetFormatPr baseColWidth="10" defaultRowHeight="14.4" x14ac:dyDescent="0.3"/>
  <cols>
    <col min="1" max="1" width="48.109375" customWidth="1"/>
    <col min="2" max="9" width="12.5546875" customWidth="1"/>
    <col min="10" max="10" width="12.44140625" customWidth="1"/>
    <col min="11" max="13" width="12.5546875" customWidth="1"/>
    <col min="14" max="14" width="15.109375" bestFit="1" customWidth="1"/>
    <col min="18" max="18" width="16.5546875" bestFit="1" customWidth="1"/>
  </cols>
  <sheetData>
    <row r="1" spans="1:19" ht="18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9" ht="18" x14ac:dyDescent="0.35">
      <c r="A2" s="51" t="s">
        <v>83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9" ht="18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9" ht="15.6" x14ac:dyDescent="0.3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19</v>
      </c>
      <c r="I4" s="1" t="s">
        <v>20</v>
      </c>
      <c r="J4" s="1" t="s">
        <v>21</v>
      </c>
      <c r="K4" s="1" t="s">
        <v>22</v>
      </c>
      <c r="L4" s="1" t="s">
        <v>23</v>
      </c>
      <c r="M4" s="1" t="s">
        <v>24</v>
      </c>
      <c r="N4" s="1" t="s">
        <v>6</v>
      </c>
    </row>
    <row r="5" spans="1:19" ht="15.6" x14ac:dyDescent="0.3">
      <c r="A5" s="3" t="s">
        <v>8</v>
      </c>
      <c r="B5" s="2">
        <f>Janv!F5</f>
        <v>5150</v>
      </c>
      <c r="C5" s="36">
        <f>Fév!C28</f>
        <v>5150</v>
      </c>
      <c r="D5" s="2">
        <f>Mars!C28</f>
        <v>5150</v>
      </c>
      <c r="E5" s="2">
        <f>Avril!C28</f>
        <v>5150</v>
      </c>
      <c r="F5" s="2">
        <v>5150</v>
      </c>
      <c r="G5" s="2">
        <f>Juin!C29</f>
        <v>5150</v>
      </c>
      <c r="H5" s="2"/>
      <c r="I5" s="2"/>
      <c r="J5" s="2"/>
      <c r="K5" s="2"/>
      <c r="L5" s="2"/>
      <c r="M5" s="2"/>
      <c r="N5" s="4">
        <f>SUM(B5:M5)</f>
        <v>30900</v>
      </c>
    </row>
    <row r="6" spans="1:19" ht="15.6" x14ac:dyDescent="0.3">
      <c r="A6" s="3" t="s">
        <v>45</v>
      </c>
      <c r="B6" s="2">
        <f>+Janv!D28</f>
        <v>32594</v>
      </c>
      <c r="C6" s="2">
        <f>Fév!D28</f>
        <v>29243</v>
      </c>
      <c r="D6" s="2">
        <f>Mars!D28</f>
        <v>29243</v>
      </c>
      <c r="E6" s="2">
        <f>Avril!D28</f>
        <v>29243</v>
      </c>
      <c r="F6" s="2">
        <f>Mai!D28</f>
        <v>29243</v>
      </c>
      <c r="G6" s="2">
        <f>Juin!D29</f>
        <v>28880</v>
      </c>
      <c r="H6" s="2"/>
      <c r="I6" s="2"/>
      <c r="J6" s="2"/>
      <c r="K6" s="2"/>
      <c r="L6" s="2"/>
      <c r="M6" s="2"/>
      <c r="N6" s="4">
        <f>SUM(B6:M6)</f>
        <v>178446</v>
      </c>
    </row>
    <row r="7" spans="1:19" ht="15.6" x14ac:dyDescent="0.3">
      <c r="A7" s="3" t="s">
        <v>44</v>
      </c>
      <c r="B7" s="2">
        <f>+Janv!E28</f>
        <v>28334</v>
      </c>
      <c r="C7" s="2">
        <f>Fév!E28</f>
        <v>31371</v>
      </c>
      <c r="D7" s="2">
        <f>Mars!E28</f>
        <v>30741</v>
      </c>
      <c r="E7" s="2">
        <f>Avril!E28</f>
        <v>31031</v>
      </c>
      <c r="F7" s="2">
        <f>Mai!E28</f>
        <v>29969</v>
      </c>
      <c r="G7" s="2">
        <f>Juin!E29</f>
        <v>31999</v>
      </c>
      <c r="H7" s="2"/>
      <c r="I7" s="2"/>
      <c r="J7" s="2"/>
      <c r="K7" s="2"/>
      <c r="L7" s="2"/>
      <c r="M7" s="2"/>
      <c r="N7" s="4">
        <f t="shared" ref="N7:N11" si="0">SUM(B7:M7)</f>
        <v>183445</v>
      </c>
    </row>
    <row r="8" spans="1:19" ht="15.6" x14ac:dyDescent="0.3">
      <c r="A8" s="3" t="s">
        <v>37</v>
      </c>
      <c r="D8" s="2">
        <f>Mars!H28</f>
        <v>7850</v>
      </c>
      <c r="E8" s="2"/>
      <c r="G8" s="2"/>
      <c r="H8" s="2"/>
      <c r="M8" s="2"/>
      <c r="N8" s="4">
        <f>SUM(B8:M8)</f>
        <v>7850</v>
      </c>
      <c r="S8" s="2"/>
    </row>
    <row r="9" spans="1:19" ht="15.6" x14ac:dyDescent="0.3">
      <c r="A9" s="3" t="s">
        <v>47</v>
      </c>
      <c r="D9">
        <v>1374</v>
      </c>
      <c r="E9" s="2"/>
      <c r="G9" s="2">
        <v>8000</v>
      </c>
      <c r="H9" s="2"/>
      <c r="N9" s="4">
        <f t="shared" si="0"/>
        <v>9374</v>
      </c>
      <c r="S9" s="2"/>
    </row>
    <row r="10" spans="1:19" ht="15.6" x14ac:dyDescent="0.3">
      <c r="A10" s="3" t="s">
        <v>66</v>
      </c>
      <c r="C10">
        <v>1337.11</v>
      </c>
      <c r="E10" s="2"/>
      <c r="G10" s="2"/>
      <c r="H10" s="2"/>
      <c r="N10" s="4"/>
      <c r="S10" s="2"/>
    </row>
    <row r="11" spans="1:19" ht="15.6" x14ac:dyDescent="0.3">
      <c r="A11" s="3" t="s">
        <v>48</v>
      </c>
      <c r="D11">
        <v>6864.08</v>
      </c>
      <c r="E11" s="2"/>
      <c r="G11" s="2"/>
      <c r="H11" s="2"/>
      <c r="N11" s="4">
        <f t="shared" si="0"/>
        <v>6864.08</v>
      </c>
      <c r="S11" s="2"/>
    </row>
    <row r="12" spans="1:19" ht="15.6" x14ac:dyDescent="0.3">
      <c r="A12" s="3" t="s">
        <v>46</v>
      </c>
      <c r="E12" s="2"/>
      <c r="F12" s="2"/>
      <c r="G12" s="2"/>
      <c r="H12" s="2"/>
      <c r="N12" s="4">
        <f>SUM(B12:M12)</f>
        <v>0</v>
      </c>
      <c r="S12" s="2"/>
    </row>
    <row r="13" spans="1:19" s="24" customFormat="1" ht="15.6" x14ac:dyDescent="0.3">
      <c r="A13" s="6" t="s">
        <v>41</v>
      </c>
      <c r="B13" s="7">
        <f>SUM(B5:B12)</f>
        <v>66078</v>
      </c>
      <c r="C13" s="7">
        <f t="shared" ref="C13:K13" si="1">SUM(C5:C12)</f>
        <v>67101.11</v>
      </c>
      <c r="D13" s="7">
        <f t="shared" si="1"/>
        <v>81222.080000000002</v>
      </c>
      <c r="E13" s="7">
        <f t="shared" si="1"/>
        <v>65424</v>
      </c>
      <c r="F13" s="7">
        <f t="shared" si="1"/>
        <v>64362</v>
      </c>
      <c r="G13" s="7">
        <f t="shared" si="1"/>
        <v>74029</v>
      </c>
      <c r="H13" s="7">
        <f t="shared" si="1"/>
        <v>0</v>
      </c>
      <c r="I13" s="7">
        <f t="shared" si="1"/>
        <v>0</v>
      </c>
      <c r="J13" s="7">
        <f t="shared" si="1"/>
        <v>0</v>
      </c>
      <c r="K13" s="7">
        <f t="shared" si="1"/>
        <v>0</v>
      </c>
      <c r="L13" s="7">
        <f>SUM(L5:L12)</f>
        <v>0</v>
      </c>
      <c r="M13" s="7">
        <f>SUM(M5:M12)</f>
        <v>0</v>
      </c>
      <c r="N13" s="7">
        <f>SUM(B13:M13)</f>
        <v>418216.19</v>
      </c>
      <c r="S13" s="20"/>
    </row>
    <row r="14" spans="1:19" s="8" customFormat="1" ht="15.6" x14ac:dyDescent="0.3">
      <c r="A14" s="9" t="s">
        <v>7</v>
      </c>
      <c r="B14" s="10">
        <v>11038.841301400002</v>
      </c>
      <c r="C14" s="10">
        <f>Fév!F30</f>
        <v>10038.990108400001</v>
      </c>
      <c r="D14" s="10">
        <v>10038.99</v>
      </c>
      <c r="E14" s="10">
        <v>10038.99</v>
      </c>
      <c r="F14" s="10">
        <v>10038.99</v>
      </c>
      <c r="G14" s="10">
        <f>Juin!F31</f>
        <v>10038.990108400001</v>
      </c>
      <c r="H14" s="10"/>
      <c r="I14" s="10"/>
      <c r="J14" s="10"/>
      <c r="K14" s="10"/>
      <c r="L14" s="10"/>
      <c r="M14" s="10"/>
      <c r="N14" s="10">
        <f>SUM(B14:M14)</f>
        <v>61233.7915182</v>
      </c>
      <c r="P14" s="16"/>
      <c r="Q14"/>
      <c r="R14"/>
      <c r="S14" s="2"/>
    </row>
    <row r="15" spans="1:19" ht="15.75" customHeight="1" thickBot="1" x14ac:dyDescent="0.3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9" ht="35.25" customHeight="1" thickBot="1" x14ac:dyDescent="0.35">
      <c r="A16" s="11" t="s">
        <v>39</v>
      </c>
      <c r="B16" s="12">
        <f>B13+B14</f>
        <v>77116.841301399996</v>
      </c>
      <c r="C16" s="12">
        <f t="shared" ref="C16:N16" si="2">C13+C14</f>
        <v>77140.100108400002</v>
      </c>
      <c r="D16" s="12">
        <f t="shared" si="2"/>
        <v>91261.07</v>
      </c>
      <c r="E16" s="12">
        <f>E13+E14</f>
        <v>75462.990000000005</v>
      </c>
      <c r="F16" s="12">
        <f t="shared" si="2"/>
        <v>74400.990000000005</v>
      </c>
      <c r="G16" s="12">
        <f t="shared" si="2"/>
        <v>84067.990108400001</v>
      </c>
      <c r="H16" s="12">
        <f t="shared" si="2"/>
        <v>0</v>
      </c>
      <c r="I16" s="12">
        <f t="shared" si="2"/>
        <v>0</v>
      </c>
      <c r="J16" s="12">
        <f t="shared" si="2"/>
        <v>0</v>
      </c>
      <c r="K16" s="12">
        <f t="shared" si="2"/>
        <v>0</v>
      </c>
      <c r="L16" s="12">
        <f t="shared" si="2"/>
        <v>0</v>
      </c>
      <c r="M16" s="12">
        <f t="shared" si="2"/>
        <v>0</v>
      </c>
      <c r="N16" s="12">
        <f t="shared" si="2"/>
        <v>479449.98151820002</v>
      </c>
      <c r="O16" s="2"/>
    </row>
    <row r="17" spans="1:16" ht="15.6" x14ac:dyDescent="0.3">
      <c r="A17" s="3" t="s">
        <v>40</v>
      </c>
      <c r="B17" s="2"/>
      <c r="C17" s="2"/>
      <c r="E17" s="2"/>
      <c r="F17">
        <v>0</v>
      </c>
      <c r="G17" s="2"/>
      <c r="H17" s="2"/>
      <c r="I17" s="2"/>
      <c r="K17">
        <v>0</v>
      </c>
      <c r="L17" s="2"/>
      <c r="M17" s="2"/>
      <c r="N17" s="2">
        <f>SUM(B17:M17)</f>
        <v>0</v>
      </c>
      <c r="P17" s="2"/>
    </row>
    <row r="18" spans="1:16" ht="15.6" x14ac:dyDescent="0.3">
      <c r="A18" s="3" t="s">
        <v>37</v>
      </c>
      <c r="B18" s="2"/>
      <c r="C18" s="2"/>
      <c r="D18" s="2"/>
      <c r="E18" s="2"/>
      <c r="G18" s="2"/>
      <c r="H18" s="2"/>
      <c r="I18" s="2"/>
      <c r="J18" s="2"/>
      <c r="K18" s="2"/>
      <c r="L18" s="2"/>
      <c r="M18" s="2"/>
      <c r="N18" s="2">
        <f t="shared" ref="N18" si="3">SUM(B18:M18)</f>
        <v>0</v>
      </c>
      <c r="P18" s="2"/>
    </row>
    <row r="19" spans="1:16" ht="35.25" customHeight="1" x14ac:dyDescent="0.35">
      <c r="A19" s="17" t="s">
        <v>26</v>
      </c>
      <c r="B19" s="18">
        <f t="shared" ref="B19:M19" si="4">SUM(B17:B18)</f>
        <v>0</v>
      </c>
      <c r="C19" s="18">
        <f t="shared" si="4"/>
        <v>0</v>
      </c>
      <c r="D19" s="18">
        <f t="shared" si="4"/>
        <v>0</v>
      </c>
      <c r="E19" s="18">
        <f t="shared" si="4"/>
        <v>0</v>
      </c>
      <c r="F19" s="18">
        <f t="shared" si="4"/>
        <v>0</v>
      </c>
      <c r="G19" s="18">
        <f t="shared" si="4"/>
        <v>0</v>
      </c>
      <c r="H19" s="18">
        <f t="shared" si="4"/>
        <v>0</v>
      </c>
      <c r="I19" s="18">
        <f>SUM(I17:I18)</f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8">
        <f>SUM(B19:M19)</f>
        <v>0</v>
      </c>
      <c r="O19" s="2"/>
    </row>
    <row r="20" spans="1:16" ht="26.25" customHeight="1" x14ac:dyDescent="0.35">
      <c r="A20" s="3" t="s">
        <v>25</v>
      </c>
      <c r="B20" s="2">
        <v>-400</v>
      </c>
      <c r="C20" s="2">
        <v>-350</v>
      </c>
      <c r="D20" s="2">
        <v>-350</v>
      </c>
      <c r="E20" s="2">
        <v>-350</v>
      </c>
      <c r="F20" s="2">
        <v>-350</v>
      </c>
      <c r="G20" s="2">
        <v>-350</v>
      </c>
      <c r="H20" s="2"/>
      <c r="I20" s="2"/>
      <c r="J20" s="2"/>
      <c r="K20" s="2"/>
      <c r="L20" s="2"/>
      <c r="M20" s="2"/>
      <c r="N20" s="19">
        <f>SUM(B20:M20)</f>
        <v>-2150</v>
      </c>
    </row>
    <row r="22" spans="1:16" ht="27" customHeight="1" x14ac:dyDescent="0.3">
      <c r="A22" s="28" t="s">
        <v>29</v>
      </c>
      <c r="B22" s="29">
        <f>B16+B19+B20</f>
        <v>76716.841301399996</v>
      </c>
      <c r="C22" s="29">
        <f t="shared" ref="C22:N22" si="5">C16+C19+C20</f>
        <v>76790.100108400002</v>
      </c>
      <c r="D22" s="29">
        <f t="shared" si="5"/>
        <v>90911.07</v>
      </c>
      <c r="E22" s="29">
        <f>E16+E19+E20</f>
        <v>75112.990000000005</v>
      </c>
      <c r="F22" s="29">
        <f t="shared" si="5"/>
        <v>74050.990000000005</v>
      </c>
      <c r="G22" s="29">
        <f t="shared" si="5"/>
        <v>83717.990108400001</v>
      </c>
      <c r="H22" s="29">
        <f t="shared" si="5"/>
        <v>0</v>
      </c>
      <c r="I22" s="29">
        <f>I16+I19+I20</f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477299.98151820002</v>
      </c>
    </row>
    <row r="23" spans="1:16" x14ac:dyDescent="0.3">
      <c r="B23" s="2">
        <f>B16-Janv!F31</f>
        <v>0</v>
      </c>
      <c r="C23" s="2">
        <f>C16-Fév!F32</f>
        <v>0</v>
      </c>
      <c r="D23" s="2">
        <f>D16-Mars!F33</f>
        <v>-1.083999959519133E-4</v>
      </c>
      <c r="E23" s="2">
        <f>E16-Avril!F31</f>
        <v>-1.083999959519133E-4</v>
      </c>
      <c r="F23" s="2">
        <f>F16-Mai!F31</f>
        <v>-1.083999959519133E-4</v>
      </c>
      <c r="G23" s="2">
        <f>G16-Juin!F32</f>
        <v>8000</v>
      </c>
      <c r="H23" s="2"/>
      <c r="I23" s="2"/>
      <c r="J23" s="2"/>
      <c r="K23" s="2"/>
      <c r="L23" s="2"/>
      <c r="M23" s="2"/>
    </row>
    <row r="24" spans="1:16" x14ac:dyDescent="0.3">
      <c r="B24" s="2"/>
      <c r="E24" s="2"/>
      <c r="I24" s="2"/>
      <c r="M24" s="2"/>
    </row>
    <row r="25" spans="1:16" x14ac:dyDescent="0.3">
      <c r="B25" s="2"/>
      <c r="C25" s="2"/>
      <c r="D25" s="2"/>
      <c r="F25" s="2"/>
      <c r="G25" s="2"/>
      <c r="N25" s="2"/>
    </row>
    <row r="26" spans="1:16" x14ac:dyDescent="0.3">
      <c r="B26" s="2"/>
      <c r="C26" s="2"/>
      <c r="D26" s="2"/>
      <c r="H26" s="2"/>
      <c r="J26" s="2"/>
    </row>
    <row r="27" spans="1:16" x14ac:dyDescent="0.3">
      <c r="B27" s="2"/>
      <c r="C27" s="2"/>
      <c r="D27" s="2"/>
      <c r="I27" s="21"/>
    </row>
    <row r="28" spans="1:16" x14ac:dyDescent="0.3">
      <c r="B28" s="2"/>
      <c r="C28" s="2"/>
      <c r="D28" s="2"/>
    </row>
    <row r="29" spans="1:16" x14ac:dyDescent="0.3">
      <c r="I29" s="2"/>
    </row>
    <row r="34" spans="9:10" x14ac:dyDescent="0.3">
      <c r="I34" s="22"/>
      <c r="J34" s="22"/>
    </row>
  </sheetData>
  <mergeCells count="2">
    <mergeCell ref="A1:N1"/>
    <mergeCell ref="A2:N2"/>
  </mergeCells>
  <phoneticPr fontId="3" type="noConversion"/>
  <printOptions horizontalCentered="1"/>
  <pageMargins left="0" right="0" top="0.74803149606299213" bottom="0.74803149606299213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C31"/>
  <sheetViews>
    <sheetView workbookViewId="0">
      <selection activeCell="F14" sqref="F14"/>
    </sheetView>
  </sheetViews>
  <sheetFormatPr baseColWidth="10" defaultRowHeight="14.4" x14ac:dyDescent="0.3"/>
  <cols>
    <col min="1" max="1" width="11" bestFit="1" customWidth="1"/>
  </cols>
  <sheetData>
    <row r="1" spans="1:2" ht="18" x14ac:dyDescent="0.35">
      <c r="A1" s="42"/>
    </row>
    <row r="3" spans="1:2" ht="15.6" x14ac:dyDescent="0.3">
      <c r="A3" s="47"/>
    </row>
    <row r="4" spans="1:2" ht="15.75" customHeight="1" x14ac:dyDescent="0.3">
      <c r="A4" s="25"/>
      <c r="B4" s="1"/>
    </row>
    <row r="5" spans="1:2" x14ac:dyDescent="0.3">
      <c r="A5" s="14"/>
    </row>
    <row r="6" spans="1:2" x14ac:dyDescent="0.3">
      <c r="A6" s="27"/>
    </row>
    <row r="7" spans="1:2" x14ac:dyDescent="0.3">
      <c r="A7" s="14"/>
      <c r="B7" s="32"/>
    </row>
    <row r="8" spans="1:2" x14ac:dyDescent="0.3">
      <c r="A8" s="14"/>
      <c r="B8" s="33"/>
    </row>
    <row r="9" spans="1:2" x14ac:dyDescent="0.3">
      <c r="A9" s="27"/>
      <c r="B9" s="33"/>
    </row>
    <row r="10" spans="1:2" x14ac:dyDescent="0.3">
      <c r="A10" s="14"/>
      <c r="B10" s="32"/>
    </row>
    <row r="11" spans="1:2" x14ac:dyDescent="0.3">
      <c r="A11" s="14"/>
      <c r="B11" s="32"/>
    </row>
    <row r="12" spans="1:2" x14ac:dyDescent="0.3">
      <c r="A12" s="14"/>
      <c r="B12" s="32"/>
    </row>
    <row r="13" spans="1:2" x14ac:dyDescent="0.3">
      <c r="A13" s="14"/>
      <c r="B13" s="32"/>
    </row>
    <row r="14" spans="1:2" x14ac:dyDescent="0.3">
      <c r="A14" s="14"/>
      <c r="B14" s="33"/>
    </row>
    <row r="15" spans="1:2" x14ac:dyDescent="0.3">
      <c r="A15" s="14"/>
      <c r="B15" s="33"/>
    </row>
    <row r="16" spans="1:2" x14ac:dyDescent="0.3">
      <c r="A16" s="27"/>
      <c r="B16" s="35"/>
    </row>
    <row r="17" spans="1:3" x14ac:dyDescent="0.3">
      <c r="A17" s="27"/>
      <c r="B17" s="33"/>
    </row>
    <row r="18" spans="1:3" x14ac:dyDescent="0.3">
      <c r="A18" s="14"/>
      <c r="B18" s="33"/>
    </row>
    <row r="19" spans="1:3" x14ac:dyDescent="0.3">
      <c r="A19" s="14"/>
      <c r="B19" s="34"/>
    </row>
    <row r="20" spans="1:3" x14ac:dyDescent="0.3">
      <c r="A20" s="14"/>
      <c r="B20" s="34"/>
    </row>
    <row r="21" spans="1:3" x14ac:dyDescent="0.3">
      <c r="A21" s="14"/>
      <c r="B21" s="35"/>
    </row>
    <row r="22" spans="1:3" x14ac:dyDescent="0.3">
      <c r="A22" s="14"/>
      <c r="B22" s="34"/>
    </row>
    <row r="23" spans="1:3" x14ac:dyDescent="0.3">
      <c r="A23" s="14"/>
      <c r="B23" s="33"/>
    </row>
    <row r="24" spans="1:3" x14ac:dyDescent="0.3">
      <c r="A24" s="14"/>
      <c r="B24" s="33"/>
    </row>
    <row r="25" spans="1:3" x14ac:dyDescent="0.3">
      <c r="A25" s="14"/>
      <c r="B25" s="34"/>
    </row>
    <row r="26" spans="1:3" ht="15.6" x14ac:dyDescent="0.3">
      <c r="A26" s="7"/>
      <c r="B26" s="4"/>
      <c r="C26" s="2"/>
    </row>
    <row r="27" spans="1:3" ht="15.6" x14ac:dyDescent="0.3">
      <c r="A27" s="48"/>
      <c r="B27" s="3"/>
    </row>
    <row r="28" spans="1:3" ht="15.6" x14ac:dyDescent="0.3">
      <c r="A28" s="46"/>
      <c r="B28" s="3"/>
    </row>
    <row r="29" spans="1:3" ht="15.6" x14ac:dyDescent="0.3">
      <c r="A29" s="46"/>
      <c r="B29" s="3"/>
    </row>
    <row r="30" spans="1:3" ht="15.6" x14ac:dyDescent="0.3">
      <c r="A30" s="46"/>
      <c r="B30" s="3"/>
    </row>
    <row r="31" spans="1:3" ht="15.6" x14ac:dyDescent="0.3">
      <c r="A31" s="46"/>
      <c r="B31" s="3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C31"/>
  <sheetViews>
    <sheetView topLeftCell="A17" workbookViewId="0">
      <selection activeCell="F14" sqref="F14"/>
    </sheetView>
  </sheetViews>
  <sheetFormatPr baseColWidth="10" defaultRowHeight="14.4" x14ac:dyDescent="0.3"/>
  <cols>
    <col min="1" max="1" width="9.6640625" bestFit="1" customWidth="1"/>
    <col min="2" max="2" width="14" bestFit="1" customWidth="1"/>
  </cols>
  <sheetData>
    <row r="1" spans="1:2" ht="18" x14ac:dyDescent="0.35">
      <c r="A1" s="42"/>
    </row>
    <row r="3" spans="1:2" ht="15.6" x14ac:dyDescent="0.3">
      <c r="A3" s="47"/>
    </row>
    <row r="4" spans="1:2" ht="15.75" customHeight="1" x14ac:dyDescent="0.3">
      <c r="A4" s="25"/>
      <c r="B4" s="1"/>
    </row>
    <row r="5" spans="1:2" x14ac:dyDescent="0.3">
      <c r="A5" s="14"/>
    </row>
    <row r="6" spans="1:2" x14ac:dyDescent="0.3">
      <c r="A6" s="27"/>
    </row>
    <row r="7" spans="1:2" x14ac:dyDescent="0.3">
      <c r="A7" s="14"/>
      <c r="B7" s="32"/>
    </row>
    <row r="8" spans="1:2" x14ac:dyDescent="0.3">
      <c r="A8" s="14"/>
      <c r="B8" s="33"/>
    </row>
    <row r="9" spans="1:2" x14ac:dyDescent="0.3">
      <c r="A9" s="27"/>
      <c r="B9" s="33"/>
    </row>
    <row r="10" spans="1:2" x14ac:dyDescent="0.3">
      <c r="A10" s="14"/>
      <c r="B10" s="32"/>
    </row>
    <row r="11" spans="1:2" x14ac:dyDescent="0.3">
      <c r="A11" s="14"/>
      <c r="B11" s="32"/>
    </row>
    <row r="12" spans="1:2" x14ac:dyDescent="0.3">
      <c r="A12" s="14"/>
      <c r="B12" s="32"/>
    </row>
    <row r="13" spans="1:2" x14ac:dyDescent="0.3">
      <c r="A13" s="14"/>
      <c r="B13" s="32"/>
    </row>
    <row r="14" spans="1:2" x14ac:dyDescent="0.3">
      <c r="A14" s="14"/>
      <c r="B14" s="33"/>
    </row>
    <row r="15" spans="1:2" x14ac:dyDescent="0.3">
      <c r="A15" s="14"/>
      <c r="B15" s="33"/>
    </row>
    <row r="16" spans="1:2" x14ac:dyDescent="0.3">
      <c r="A16" s="27"/>
      <c r="B16" s="35"/>
    </row>
    <row r="17" spans="1:3" x14ac:dyDescent="0.3">
      <c r="A17" s="27"/>
      <c r="B17" s="33"/>
    </row>
    <row r="18" spans="1:3" x14ac:dyDescent="0.3">
      <c r="A18" s="14"/>
      <c r="B18" s="33"/>
    </row>
    <row r="19" spans="1:3" x14ac:dyDescent="0.3">
      <c r="A19" s="14"/>
      <c r="B19" s="34"/>
    </row>
    <row r="20" spans="1:3" x14ac:dyDescent="0.3">
      <c r="A20" s="14"/>
      <c r="B20" s="34"/>
    </row>
    <row r="21" spans="1:3" x14ac:dyDescent="0.3">
      <c r="A21" s="14"/>
      <c r="B21" s="35"/>
    </row>
    <row r="22" spans="1:3" x14ac:dyDescent="0.3">
      <c r="A22" s="14"/>
      <c r="B22" s="34"/>
    </row>
    <row r="23" spans="1:3" x14ac:dyDescent="0.3">
      <c r="A23" s="14"/>
      <c r="B23" s="33"/>
    </row>
    <row r="24" spans="1:3" x14ac:dyDescent="0.3">
      <c r="A24" s="14"/>
      <c r="B24" s="33"/>
    </row>
    <row r="25" spans="1:3" x14ac:dyDescent="0.3">
      <c r="A25" s="14"/>
      <c r="B25" s="34"/>
    </row>
    <row r="26" spans="1:3" ht="15.6" x14ac:dyDescent="0.3">
      <c r="A26" s="7"/>
      <c r="B26" s="4"/>
      <c r="C26" s="2"/>
    </row>
    <row r="27" spans="1:3" ht="15.6" x14ac:dyDescent="0.3">
      <c r="A27" s="48"/>
      <c r="B27" s="3"/>
    </row>
    <row r="28" spans="1:3" ht="15.6" x14ac:dyDescent="0.3">
      <c r="A28" s="46"/>
      <c r="B28" s="3"/>
    </row>
    <row r="29" spans="1:3" ht="15.6" x14ac:dyDescent="0.3">
      <c r="A29" s="46"/>
      <c r="B29" s="3"/>
    </row>
    <row r="30" spans="1:3" ht="15.6" x14ac:dyDescent="0.3">
      <c r="A30" s="46"/>
      <c r="B30" s="3"/>
    </row>
    <row r="31" spans="1:3" ht="15.6" x14ac:dyDescent="0.3">
      <c r="A31" s="46"/>
      <c r="B31" s="3"/>
    </row>
  </sheetData>
  <pageMargins left="0.7" right="0.7" top="0.75" bottom="0.75" header="0.3" footer="0.3"/>
  <pageSetup paperSize="9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C31"/>
  <sheetViews>
    <sheetView topLeftCell="A16" workbookViewId="0">
      <selection activeCell="F14" sqref="F14"/>
    </sheetView>
  </sheetViews>
  <sheetFormatPr baseColWidth="10" defaultRowHeight="14.4" x14ac:dyDescent="0.3"/>
  <cols>
    <col min="1" max="1" width="9.6640625" bestFit="1" customWidth="1"/>
    <col min="2" max="2" width="14" bestFit="1" customWidth="1"/>
  </cols>
  <sheetData>
    <row r="1" spans="1:2" ht="18" x14ac:dyDescent="0.35">
      <c r="A1" s="42"/>
    </row>
    <row r="3" spans="1:2" ht="15.6" x14ac:dyDescent="0.3">
      <c r="A3" s="47"/>
    </row>
    <row r="4" spans="1:2" ht="15.75" customHeight="1" x14ac:dyDescent="0.3">
      <c r="A4" s="25"/>
      <c r="B4" s="1"/>
    </row>
    <row r="5" spans="1:2" x14ac:dyDescent="0.3">
      <c r="A5" s="14"/>
    </row>
    <row r="6" spans="1:2" x14ac:dyDescent="0.3">
      <c r="A6" s="27"/>
    </row>
    <row r="7" spans="1:2" x14ac:dyDescent="0.3">
      <c r="A7" s="14"/>
      <c r="B7" s="32"/>
    </row>
    <row r="8" spans="1:2" x14ac:dyDescent="0.3">
      <c r="A8" s="14"/>
      <c r="B8" s="33"/>
    </row>
    <row r="9" spans="1:2" x14ac:dyDescent="0.3">
      <c r="A9" s="27"/>
      <c r="B9" s="33"/>
    </row>
    <row r="10" spans="1:2" x14ac:dyDescent="0.3">
      <c r="A10" s="14"/>
      <c r="B10" s="32"/>
    </row>
    <row r="11" spans="1:2" x14ac:dyDescent="0.3">
      <c r="A11" s="14"/>
      <c r="B11" s="32"/>
    </row>
    <row r="12" spans="1:2" x14ac:dyDescent="0.3">
      <c r="A12" s="14"/>
      <c r="B12" s="32"/>
    </row>
    <row r="13" spans="1:2" x14ac:dyDescent="0.3">
      <c r="A13" s="14"/>
      <c r="B13" s="32"/>
    </row>
    <row r="14" spans="1:2" x14ac:dyDescent="0.3">
      <c r="A14" s="14"/>
      <c r="B14" s="33"/>
    </row>
    <row r="15" spans="1:2" x14ac:dyDescent="0.3">
      <c r="A15" s="14"/>
      <c r="B15" s="33"/>
    </row>
    <row r="16" spans="1:2" x14ac:dyDescent="0.3">
      <c r="A16" s="27"/>
      <c r="B16" s="35"/>
    </row>
    <row r="17" spans="1:3" x14ac:dyDescent="0.3">
      <c r="A17" s="27"/>
      <c r="B17" s="33"/>
    </row>
    <row r="18" spans="1:3" x14ac:dyDescent="0.3">
      <c r="A18" s="14"/>
      <c r="B18" s="33"/>
    </row>
    <row r="19" spans="1:3" x14ac:dyDescent="0.3">
      <c r="A19" s="14"/>
      <c r="B19" s="34"/>
    </row>
    <row r="20" spans="1:3" x14ac:dyDescent="0.3">
      <c r="A20" s="14"/>
      <c r="B20" s="34"/>
    </row>
    <row r="21" spans="1:3" x14ac:dyDescent="0.3">
      <c r="A21" s="14"/>
      <c r="B21" s="35"/>
    </row>
    <row r="22" spans="1:3" x14ac:dyDescent="0.3">
      <c r="A22" s="14"/>
      <c r="B22" s="34"/>
    </row>
    <row r="23" spans="1:3" x14ac:dyDescent="0.3">
      <c r="A23" s="14"/>
      <c r="B23" s="33"/>
    </row>
    <row r="24" spans="1:3" x14ac:dyDescent="0.3">
      <c r="A24" s="14"/>
      <c r="B24" s="33"/>
    </row>
    <row r="25" spans="1:3" x14ac:dyDescent="0.3">
      <c r="A25" s="14"/>
      <c r="B25" s="34"/>
    </row>
    <row r="26" spans="1:3" ht="15.6" x14ac:dyDescent="0.3">
      <c r="A26" s="7"/>
      <c r="B26" s="4"/>
      <c r="C26" s="2"/>
    </row>
    <row r="27" spans="1:3" ht="15.6" x14ac:dyDescent="0.3">
      <c r="A27" s="48"/>
      <c r="B27" s="3"/>
    </row>
    <row r="28" spans="1:3" ht="15.6" x14ac:dyDescent="0.3">
      <c r="A28" s="46"/>
      <c r="B28" s="3"/>
    </row>
    <row r="29" spans="1:3" ht="15.6" x14ac:dyDescent="0.3">
      <c r="A29" s="46"/>
      <c r="B29" s="3"/>
    </row>
    <row r="30" spans="1:3" ht="15.6" x14ac:dyDescent="0.3">
      <c r="A30" s="46"/>
      <c r="B30" s="3"/>
    </row>
    <row r="31" spans="1:3" ht="15.6" x14ac:dyDescent="0.3">
      <c r="A31" s="46"/>
      <c r="B31" s="3"/>
    </row>
  </sheetData>
  <pageMargins left="0.7" right="0.7" top="0.75" bottom="0.75" header="0.3" footer="0.3"/>
  <pageSetup paperSize="9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1:C31"/>
  <sheetViews>
    <sheetView topLeftCell="A12" workbookViewId="0">
      <selection activeCell="F14" sqref="F14"/>
    </sheetView>
  </sheetViews>
  <sheetFormatPr baseColWidth="10" defaultRowHeight="14.4" x14ac:dyDescent="0.3"/>
  <cols>
    <col min="1" max="1" width="9.6640625" bestFit="1" customWidth="1"/>
    <col min="2" max="2" width="14" bestFit="1" customWidth="1"/>
  </cols>
  <sheetData>
    <row r="1" spans="1:2" ht="18" x14ac:dyDescent="0.35">
      <c r="A1" s="42"/>
    </row>
    <row r="3" spans="1:2" ht="15.6" x14ac:dyDescent="0.3">
      <c r="A3" s="47"/>
    </row>
    <row r="4" spans="1:2" ht="15.75" customHeight="1" x14ac:dyDescent="0.3">
      <c r="A4" s="25"/>
      <c r="B4" s="44"/>
    </row>
    <row r="5" spans="1:2" x14ac:dyDescent="0.3">
      <c r="A5" s="14"/>
    </row>
    <row r="6" spans="1:2" x14ac:dyDescent="0.3">
      <c r="A6" s="27"/>
    </row>
    <row r="7" spans="1:2" x14ac:dyDescent="0.3">
      <c r="A7" s="14"/>
      <c r="B7" s="32"/>
    </row>
    <row r="8" spans="1:2" x14ac:dyDescent="0.3">
      <c r="A8" s="14"/>
      <c r="B8" s="33"/>
    </row>
    <row r="9" spans="1:2" x14ac:dyDescent="0.3">
      <c r="A9" s="27"/>
      <c r="B9" s="33"/>
    </row>
    <row r="10" spans="1:2" x14ac:dyDescent="0.3">
      <c r="A10" s="14"/>
      <c r="B10" s="32"/>
    </row>
    <row r="11" spans="1:2" x14ac:dyDescent="0.3">
      <c r="A11" s="14"/>
      <c r="B11" s="32"/>
    </row>
    <row r="12" spans="1:2" x14ac:dyDescent="0.3">
      <c r="A12" s="14"/>
      <c r="B12" s="32"/>
    </row>
    <row r="13" spans="1:2" x14ac:dyDescent="0.3">
      <c r="A13" s="14"/>
      <c r="B13" s="32"/>
    </row>
    <row r="14" spans="1:2" x14ac:dyDescent="0.3">
      <c r="A14" s="14"/>
      <c r="B14" s="33"/>
    </row>
    <row r="15" spans="1:2" x14ac:dyDescent="0.3">
      <c r="A15" s="14"/>
      <c r="B15" s="33"/>
    </row>
    <row r="16" spans="1:2" x14ac:dyDescent="0.3">
      <c r="A16" s="27"/>
      <c r="B16" s="35"/>
    </row>
    <row r="17" spans="1:3" x14ac:dyDescent="0.3">
      <c r="A17" s="27"/>
      <c r="B17" s="33"/>
    </row>
    <row r="18" spans="1:3" x14ac:dyDescent="0.3">
      <c r="A18" s="14"/>
      <c r="B18" s="33"/>
    </row>
    <row r="19" spans="1:3" x14ac:dyDescent="0.3">
      <c r="A19" s="14"/>
      <c r="B19" s="34"/>
    </row>
    <row r="20" spans="1:3" x14ac:dyDescent="0.3">
      <c r="A20" s="14"/>
      <c r="B20" s="34"/>
    </row>
    <row r="21" spans="1:3" x14ac:dyDescent="0.3">
      <c r="A21" s="14"/>
      <c r="B21" s="35"/>
    </row>
    <row r="22" spans="1:3" x14ac:dyDescent="0.3">
      <c r="A22" s="14"/>
      <c r="B22" s="34"/>
    </row>
    <row r="23" spans="1:3" x14ac:dyDescent="0.3">
      <c r="A23" s="14"/>
      <c r="B23" s="33"/>
    </row>
    <row r="24" spans="1:3" x14ac:dyDescent="0.3">
      <c r="A24" s="14"/>
      <c r="B24" s="33"/>
    </row>
    <row r="25" spans="1:3" x14ac:dyDescent="0.3">
      <c r="A25" s="14"/>
      <c r="B25" s="34"/>
    </row>
    <row r="26" spans="1:3" ht="15.6" x14ac:dyDescent="0.3">
      <c r="A26" s="7"/>
      <c r="B26" s="4"/>
      <c r="C26" s="2"/>
    </row>
    <row r="27" spans="1:3" ht="15.6" x14ac:dyDescent="0.3">
      <c r="A27" s="48"/>
      <c r="B27" s="3"/>
    </row>
    <row r="28" spans="1:3" ht="15.6" x14ac:dyDescent="0.3">
      <c r="A28" s="45"/>
      <c r="B28" s="3"/>
    </row>
    <row r="29" spans="1:3" ht="15.6" x14ac:dyDescent="0.3">
      <c r="A29" s="46"/>
      <c r="B29" s="3"/>
    </row>
    <row r="30" spans="1:3" ht="15.6" x14ac:dyDescent="0.3">
      <c r="A30" s="46"/>
      <c r="B30" s="3"/>
    </row>
    <row r="31" spans="1:3" ht="15.6" x14ac:dyDescent="0.3">
      <c r="A31" s="46"/>
      <c r="B3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46"/>
  <sheetViews>
    <sheetView topLeftCell="A18" workbookViewId="0">
      <selection activeCell="F31" sqref="F31:G31"/>
    </sheetView>
  </sheetViews>
  <sheetFormatPr baseColWidth="10" defaultRowHeight="14.4" x14ac:dyDescent="0.3"/>
  <cols>
    <col min="1" max="1" width="33.88671875" bestFit="1" customWidth="1"/>
    <col min="2" max="2" width="18.33203125" bestFit="1" customWidth="1"/>
    <col min="3" max="3" width="11.77734375" bestFit="1" customWidth="1"/>
    <col min="4" max="4" width="12.6640625" bestFit="1" customWidth="1"/>
    <col min="5" max="5" width="13.21875" customWidth="1"/>
    <col min="8" max="8" width="13.5546875" bestFit="1" customWidth="1"/>
    <col min="9" max="9" width="12.6640625" bestFit="1" customWidth="1"/>
    <col min="12" max="12" width="14.44140625" bestFit="1" customWidth="1"/>
  </cols>
  <sheetData>
    <row r="1" spans="1:10" ht="18" x14ac:dyDescent="0.35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16.2" thickBot="1" x14ac:dyDescent="0.35">
      <c r="F3" s="53" t="s">
        <v>27</v>
      </c>
      <c r="G3" s="53"/>
    </row>
    <row r="4" spans="1:10" ht="47.4" thickBot="1" x14ac:dyDescent="0.35">
      <c r="A4" s="37" t="s">
        <v>9</v>
      </c>
      <c r="B4" s="38" t="s">
        <v>10</v>
      </c>
      <c r="C4" s="38" t="s">
        <v>16</v>
      </c>
      <c r="D4" s="38" t="s">
        <v>42</v>
      </c>
      <c r="E4" s="39" t="s">
        <v>43</v>
      </c>
      <c r="F4" s="38" t="s">
        <v>18</v>
      </c>
      <c r="G4" s="40" t="s">
        <v>17</v>
      </c>
    </row>
    <row r="5" spans="1:10" x14ac:dyDescent="0.3">
      <c r="A5" s="31" t="s">
        <v>50</v>
      </c>
      <c r="B5" t="s">
        <v>16</v>
      </c>
      <c r="C5" s="23">
        <v>5150</v>
      </c>
      <c r="D5" s="23"/>
      <c r="E5" s="23"/>
      <c r="F5" s="15">
        <f>C5</f>
        <v>5150</v>
      </c>
      <c r="G5" s="27"/>
    </row>
    <row r="6" spans="1:10" x14ac:dyDescent="0.3">
      <c r="A6" s="31" t="s">
        <v>30</v>
      </c>
      <c r="B6" t="s">
        <v>38</v>
      </c>
      <c r="C6" s="23"/>
      <c r="D6" s="23">
        <v>3351</v>
      </c>
      <c r="E6" s="23"/>
      <c r="F6" s="15">
        <f>D6</f>
        <v>3351</v>
      </c>
      <c r="G6" s="27"/>
    </row>
    <row r="7" spans="1:10" x14ac:dyDescent="0.3">
      <c r="A7" s="31" t="s">
        <v>32</v>
      </c>
      <c r="B7" t="s">
        <v>38</v>
      </c>
      <c r="C7" s="23"/>
      <c r="D7" s="23">
        <v>3351</v>
      </c>
      <c r="E7" s="23"/>
      <c r="F7" s="15">
        <f t="shared" ref="F7:F15" si="0">D7</f>
        <v>3351</v>
      </c>
      <c r="G7" s="14"/>
    </row>
    <row r="8" spans="1:10" x14ac:dyDescent="0.3">
      <c r="A8" s="31" t="s">
        <v>51</v>
      </c>
      <c r="B8" t="s">
        <v>38</v>
      </c>
      <c r="C8" s="23"/>
      <c r="D8" s="23">
        <v>3351</v>
      </c>
      <c r="E8" s="23"/>
      <c r="F8" s="15">
        <f t="shared" si="0"/>
        <v>3351</v>
      </c>
      <c r="G8" s="14"/>
    </row>
    <row r="9" spans="1:10" x14ac:dyDescent="0.3">
      <c r="A9" s="31" t="s">
        <v>33</v>
      </c>
      <c r="B9" t="s">
        <v>38</v>
      </c>
      <c r="C9" s="23"/>
      <c r="D9" s="23">
        <v>3351</v>
      </c>
      <c r="E9" s="23"/>
      <c r="F9" s="15">
        <f t="shared" si="0"/>
        <v>3351</v>
      </c>
      <c r="G9" s="27"/>
    </row>
    <row r="10" spans="1:10" x14ac:dyDescent="0.3">
      <c r="A10" s="31" t="s">
        <v>14</v>
      </c>
      <c r="B10" t="s">
        <v>38</v>
      </c>
      <c r="C10" s="23"/>
      <c r="D10" s="23">
        <v>3351</v>
      </c>
      <c r="E10" s="23"/>
      <c r="F10" s="15">
        <f t="shared" si="0"/>
        <v>3351</v>
      </c>
      <c r="G10" s="14"/>
    </row>
    <row r="11" spans="1:10" x14ac:dyDescent="0.3">
      <c r="A11" t="s">
        <v>52</v>
      </c>
      <c r="B11" t="s">
        <v>38</v>
      </c>
      <c r="C11" s="23"/>
      <c r="D11" s="23">
        <v>3351</v>
      </c>
      <c r="E11" s="23"/>
      <c r="F11" s="15">
        <f t="shared" si="0"/>
        <v>3351</v>
      </c>
      <c r="G11" s="14"/>
    </row>
    <row r="12" spans="1:10" x14ac:dyDescent="0.3">
      <c r="A12" t="s">
        <v>53</v>
      </c>
      <c r="B12" t="s">
        <v>38</v>
      </c>
      <c r="C12" s="23"/>
      <c r="D12" s="23">
        <v>3198</v>
      </c>
      <c r="E12" s="23"/>
      <c r="F12" s="15">
        <f t="shared" si="0"/>
        <v>3198</v>
      </c>
      <c r="G12" s="14"/>
    </row>
    <row r="13" spans="1:10" x14ac:dyDescent="0.3">
      <c r="A13" t="s">
        <v>54</v>
      </c>
      <c r="B13" t="s">
        <v>38</v>
      </c>
      <c r="C13" s="23"/>
      <c r="D13" s="23">
        <v>3046</v>
      </c>
      <c r="E13" s="23"/>
      <c r="F13" s="15">
        <f t="shared" si="0"/>
        <v>3046</v>
      </c>
      <c r="G13" s="14"/>
    </row>
    <row r="14" spans="1:10" x14ac:dyDescent="0.3">
      <c r="A14" t="s">
        <v>55</v>
      </c>
      <c r="B14" t="s">
        <v>38</v>
      </c>
      <c r="C14" s="23"/>
      <c r="D14" s="23">
        <v>3046</v>
      </c>
      <c r="E14" s="23"/>
      <c r="F14" s="15">
        <f t="shared" si="0"/>
        <v>3046</v>
      </c>
      <c r="G14" s="14"/>
    </row>
    <row r="15" spans="1:10" x14ac:dyDescent="0.3">
      <c r="A15" t="s">
        <v>56</v>
      </c>
      <c r="B15" t="s">
        <v>38</v>
      </c>
      <c r="C15" s="23"/>
      <c r="D15" s="23">
        <v>3198</v>
      </c>
      <c r="E15" s="23"/>
      <c r="F15" s="15">
        <f t="shared" si="0"/>
        <v>3198</v>
      </c>
      <c r="G15" s="14"/>
    </row>
    <row r="16" spans="1:10" x14ac:dyDescent="0.3">
      <c r="A16" s="31" t="s">
        <v>31</v>
      </c>
      <c r="B16" t="s">
        <v>38</v>
      </c>
      <c r="C16" s="23"/>
      <c r="D16" s="23"/>
      <c r="E16" s="23">
        <v>2500</v>
      </c>
      <c r="F16" s="15">
        <f>E16</f>
        <v>2500</v>
      </c>
      <c r="G16" s="27"/>
    </row>
    <row r="17" spans="1:11" x14ac:dyDescent="0.3">
      <c r="A17" s="31" t="s">
        <v>36</v>
      </c>
      <c r="B17" t="s">
        <v>38</v>
      </c>
      <c r="C17" s="23"/>
      <c r="D17" s="23"/>
      <c r="E17" s="23">
        <v>1300</v>
      </c>
      <c r="F17" s="15">
        <f t="shared" ref="F17:F27" si="1">E17</f>
        <v>1300</v>
      </c>
      <c r="G17" s="27"/>
    </row>
    <row r="18" spans="1:11" x14ac:dyDescent="0.3">
      <c r="A18" t="s">
        <v>11</v>
      </c>
      <c r="B18" t="s">
        <v>38</v>
      </c>
      <c r="C18" s="23"/>
      <c r="D18" s="23"/>
      <c r="E18" s="23">
        <v>2500</v>
      </c>
      <c r="F18" s="15">
        <f t="shared" si="1"/>
        <v>2500</v>
      </c>
      <c r="G18" s="14"/>
    </row>
    <row r="19" spans="1:11" x14ac:dyDescent="0.3">
      <c r="A19" t="s">
        <v>35</v>
      </c>
      <c r="B19" t="s">
        <v>38</v>
      </c>
      <c r="C19" s="23"/>
      <c r="D19" s="23"/>
      <c r="E19" s="23">
        <v>2800</v>
      </c>
      <c r="F19" s="15">
        <f t="shared" si="1"/>
        <v>2800</v>
      </c>
      <c r="G19" s="14"/>
    </row>
    <row r="20" spans="1:11" x14ac:dyDescent="0.3">
      <c r="A20" t="s">
        <v>12</v>
      </c>
      <c r="B20" t="s">
        <v>38</v>
      </c>
      <c r="C20" s="23"/>
      <c r="D20" s="23"/>
      <c r="E20" s="23">
        <v>2521</v>
      </c>
      <c r="F20" s="15">
        <f t="shared" si="1"/>
        <v>2521</v>
      </c>
      <c r="G20" s="14"/>
    </row>
    <row r="21" spans="1:11" x14ac:dyDescent="0.3">
      <c r="A21" t="s">
        <v>57</v>
      </c>
      <c r="B21" t="s">
        <v>38</v>
      </c>
      <c r="C21" s="23"/>
      <c r="D21" s="23"/>
      <c r="E21" s="23">
        <v>2500</v>
      </c>
      <c r="F21" s="15">
        <f t="shared" si="1"/>
        <v>2500</v>
      </c>
      <c r="G21" s="14"/>
    </row>
    <row r="22" spans="1:11" x14ac:dyDescent="0.3">
      <c r="A22" t="s">
        <v>34</v>
      </c>
      <c r="B22" t="s">
        <v>38</v>
      </c>
      <c r="C22" s="23"/>
      <c r="D22" s="23"/>
      <c r="E22" s="23">
        <v>2500</v>
      </c>
      <c r="F22" s="15">
        <f t="shared" si="1"/>
        <v>2500</v>
      </c>
      <c r="G22" s="14"/>
    </row>
    <row r="23" spans="1:11" x14ac:dyDescent="0.3">
      <c r="A23" t="s">
        <v>13</v>
      </c>
      <c r="B23" t="s">
        <v>38</v>
      </c>
      <c r="C23" s="23"/>
      <c r="D23" s="23"/>
      <c r="E23" s="23">
        <v>2500</v>
      </c>
      <c r="F23" s="15">
        <f t="shared" si="1"/>
        <v>2500</v>
      </c>
      <c r="G23" s="14"/>
    </row>
    <row r="24" spans="1:11" x14ac:dyDescent="0.3">
      <c r="A24" t="s">
        <v>58</v>
      </c>
      <c r="B24" t="s">
        <v>38</v>
      </c>
      <c r="C24" s="23"/>
      <c r="D24" s="23"/>
      <c r="E24" s="23">
        <v>2404</v>
      </c>
      <c r="F24" s="15">
        <f t="shared" si="1"/>
        <v>2404</v>
      </c>
      <c r="G24" s="14"/>
    </row>
    <row r="25" spans="1:11" x14ac:dyDescent="0.3">
      <c r="A25" t="s">
        <v>59</v>
      </c>
      <c r="B25" t="s">
        <v>38</v>
      </c>
      <c r="C25" s="23"/>
      <c r="D25" s="23"/>
      <c r="E25" s="23">
        <v>1769</v>
      </c>
      <c r="F25" s="15">
        <f t="shared" si="1"/>
        <v>1769</v>
      </c>
      <c r="G25" s="14"/>
    </row>
    <row r="26" spans="1:11" x14ac:dyDescent="0.3">
      <c r="A26" t="s">
        <v>15</v>
      </c>
      <c r="B26" t="s">
        <v>38</v>
      </c>
      <c r="C26" s="23"/>
      <c r="E26" s="23">
        <v>2740</v>
      </c>
      <c r="F26" s="15">
        <f t="shared" si="1"/>
        <v>2740</v>
      </c>
      <c r="G26" s="14"/>
    </row>
    <row r="27" spans="1:11" x14ac:dyDescent="0.3">
      <c r="A27" t="s">
        <v>49</v>
      </c>
      <c r="B27" t="s">
        <v>38</v>
      </c>
      <c r="E27" s="23">
        <v>2300</v>
      </c>
      <c r="F27" s="15">
        <f t="shared" si="1"/>
        <v>2300</v>
      </c>
      <c r="G27" s="14"/>
    </row>
    <row r="28" spans="1:11" ht="15.6" x14ac:dyDescent="0.3">
      <c r="C28" s="41">
        <f>SUM(C5:C27)</f>
        <v>5150</v>
      </c>
      <c r="D28" s="41">
        <f>SUM(D5:D27)</f>
        <v>32594</v>
      </c>
      <c r="E28" s="41">
        <f>SUM(E5:E27)</f>
        <v>28334</v>
      </c>
      <c r="F28" s="26">
        <f>SUM(F5:F27)</f>
        <v>66078</v>
      </c>
      <c r="G28" s="7">
        <f>SUM(G5:G27)</f>
        <v>0</v>
      </c>
    </row>
    <row r="29" spans="1:11" ht="15.6" x14ac:dyDescent="0.3">
      <c r="F29" s="54">
        <f>F28+G28</f>
        <v>66078</v>
      </c>
      <c r="G29" s="54"/>
      <c r="H29" s="3" t="s">
        <v>61</v>
      </c>
    </row>
    <row r="30" spans="1:11" ht="15.6" x14ac:dyDescent="0.3">
      <c r="F30" s="52">
        <v>11038.841301400002</v>
      </c>
      <c r="G30" s="52"/>
      <c r="H30" s="3" t="s">
        <v>28</v>
      </c>
    </row>
    <row r="31" spans="1:11" ht="15.6" x14ac:dyDescent="0.3">
      <c r="A31" s="30"/>
      <c r="B31" s="30"/>
      <c r="F31" s="52">
        <f>F29+F30</f>
        <v>77116.841301399996</v>
      </c>
      <c r="G31" s="52"/>
      <c r="H31" s="3" t="s">
        <v>62</v>
      </c>
    </row>
    <row r="32" spans="1:11" ht="15.6" x14ac:dyDescent="0.3">
      <c r="D32" s="1"/>
      <c r="I32" s="52"/>
      <c r="J32" s="52"/>
      <c r="K32" s="3"/>
    </row>
    <row r="34" spans="1:2" x14ac:dyDescent="0.3">
      <c r="B34" s="2"/>
    </row>
    <row r="35" spans="1:2" x14ac:dyDescent="0.3">
      <c r="B35" s="2"/>
    </row>
    <row r="36" spans="1:2" x14ac:dyDescent="0.3">
      <c r="B36" s="2"/>
    </row>
    <row r="37" spans="1:2" x14ac:dyDescent="0.3">
      <c r="B37" s="2"/>
    </row>
    <row r="46" spans="1:2" ht="15.6" x14ac:dyDescent="0.3">
      <c r="A46" s="4"/>
    </row>
  </sheetData>
  <mergeCells count="6">
    <mergeCell ref="F31:G31"/>
    <mergeCell ref="I32:J32"/>
    <mergeCell ref="A1:J1"/>
    <mergeCell ref="F3:G3"/>
    <mergeCell ref="F29:G29"/>
    <mergeCell ref="F30:G3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J37"/>
  <sheetViews>
    <sheetView topLeftCell="A11" workbookViewId="0">
      <selection activeCell="J2" sqref="A1:J1048576"/>
    </sheetView>
  </sheetViews>
  <sheetFormatPr baseColWidth="10" defaultRowHeight="14.4" x14ac:dyDescent="0.3"/>
  <cols>
    <col min="1" max="1" width="21" bestFit="1" customWidth="1"/>
    <col min="2" max="2" width="10.33203125" bestFit="1" customWidth="1"/>
    <col min="3" max="3" width="11.88671875" bestFit="1" customWidth="1"/>
    <col min="4" max="5" width="11.77734375" bestFit="1" customWidth="1"/>
    <col min="6" max="6" width="9.88671875" bestFit="1" customWidth="1"/>
    <col min="7" max="7" width="9.6640625" bestFit="1" customWidth="1"/>
    <col min="8" max="8" width="14" bestFit="1" customWidth="1"/>
  </cols>
  <sheetData>
    <row r="1" spans="1:10" ht="18" x14ac:dyDescent="0.35">
      <c r="A1" s="51" t="s">
        <v>63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16.2" thickBot="1" x14ac:dyDescent="0.35">
      <c r="F3" s="53" t="s">
        <v>27</v>
      </c>
      <c r="G3" s="53"/>
    </row>
    <row r="4" spans="1:10" ht="47.4" thickBot="1" x14ac:dyDescent="0.35">
      <c r="A4" s="37" t="s">
        <v>9</v>
      </c>
      <c r="B4" s="38" t="s">
        <v>10</v>
      </c>
      <c r="C4" s="38" t="s">
        <v>16</v>
      </c>
      <c r="D4" s="38" t="s">
        <v>42</v>
      </c>
      <c r="E4" s="39" t="s">
        <v>43</v>
      </c>
      <c r="F4" s="38" t="s">
        <v>18</v>
      </c>
      <c r="G4" s="40" t="s">
        <v>17</v>
      </c>
    </row>
    <row r="5" spans="1:10" x14ac:dyDescent="0.3">
      <c r="A5" s="31" t="s">
        <v>50</v>
      </c>
      <c r="B5" t="s">
        <v>16</v>
      </c>
      <c r="C5" s="23">
        <v>5150</v>
      </c>
      <c r="D5" s="23"/>
      <c r="E5" s="23"/>
      <c r="F5" s="15">
        <f>C5</f>
        <v>5150</v>
      </c>
      <c r="G5" s="27"/>
    </row>
    <row r="6" spans="1:10" x14ac:dyDescent="0.3">
      <c r="A6" s="31" t="s">
        <v>30</v>
      </c>
      <c r="B6" t="s">
        <v>38</v>
      </c>
      <c r="C6" s="23"/>
      <c r="D6" s="23">
        <v>3351</v>
      </c>
      <c r="E6" s="23"/>
      <c r="F6" s="15">
        <f>D6</f>
        <v>3351</v>
      </c>
      <c r="G6" s="27"/>
    </row>
    <row r="7" spans="1:10" x14ac:dyDescent="0.3">
      <c r="A7" s="31" t="s">
        <v>32</v>
      </c>
      <c r="B7" t="s">
        <v>38</v>
      </c>
      <c r="C7" s="23"/>
      <c r="D7" s="23">
        <v>3351</v>
      </c>
      <c r="E7" s="23"/>
      <c r="F7" s="15">
        <f t="shared" ref="F7:F15" si="0">D7</f>
        <v>3351</v>
      </c>
      <c r="G7" s="14"/>
    </row>
    <row r="8" spans="1:10" x14ac:dyDescent="0.3">
      <c r="A8" s="31" t="s">
        <v>51</v>
      </c>
      <c r="B8" t="s">
        <v>38</v>
      </c>
      <c r="C8" s="23"/>
      <c r="D8" s="23">
        <v>3351</v>
      </c>
      <c r="E8" s="23"/>
      <c r="F8" s="15">
        <f t="shared" si="0"/>
        <v>3351</v>
      </c>
      <c r="G8" s="14"/>
    </row>
    <row r="9" spans="1:10" x14ac:dyDescent="0.3">
      <c r="A9" s="31" t="s">
        <v>33</v>
      </c>
      <c r="B9" t="s">
        <v>38</v>
      </c>
      <c r="C9" s="23"/>
      <c r="E9" s="23">
        <v>2300</v>
      </c>
      <c r="F9" s="15">
        <f>E9</f>
        <v>2300</v>
      </c>
      <c r="G9" s="27"/>
    </row>
    <row r="10" spans="1:10" x14ac:dyDescent="0.3">
      <c r="A10" s="31" t="s">
        <v>14</v>
      </c>
      <c r="B10" t="s">
        <v>38</v>
      </c>
      <c r="C10" s="23"/>
      <c r="D10" s="23">
        <v>3351</v>
      </c>
      <c r="E10" s="23"/>
      <c r="F10" s="15">
        <f t="shared" si="0"/>
        <v>3351</v>
      </c>
      <c r="G10" s="14"/>
    </row>
    <row r="11" spans="1:10" x14ac:dyDescent="0.3">
      <c r="A11" t="s">
        <v>52</v>
      </c>
      <c r="B11" t="s">
        <v>38</v>
      </c>
      <c r="C11" s="23"/>
      <c r="D11" s="23">
        <v>3351</v>
      </c>
      <c r="E11" s="23"/>
      <c r="F11" s="15">
        <f t="shared" si="0"/>
        <v>3351</v>
      </c>
      <c r="G11" s="14"/>
    </row>
    <row r="12" spans="1:10" x14ac:dyDescent="0.3">
      <c r="A12" t="s">
        <v>53</v>
      </c>
      <c r="B12" t="s">
        <v>38</v>
      </c>
      <c r="C12" s="23"/>
      <c r="D12" s="23">
        <v>3198</v>
      </c>
      <c r="E12" s="23"/>
      <c r="F12" s="15">
        <f t="shared" si="0"/>
        <v>3198</v>
      </c>
      <c r="G12" s="14"/>
    </row>
    <row r="13" spans="1:10" x14ac:dyDescent="0.3">
      <c r="A13" t="s">
        <v>54</v>
      </c>
      <c r="B13" t="s">
        <v>38</v>
      </c>
      <c r="C13" s="23"/>
      <c r="D13" s="23">
        <v>3046</v>
      </c>
      <c r="E13" s="23"/>
      <c r="F13" s="15">
        <f t="shared" si="0"/>
        <v>3046</v>
      </c>
      <c r="G13" s="14"/>
    </row>
    <row r="14" spans="1:10" x14ac:dyDescent="0.3">
      <c r="A14" t="s">
        <v>55</v>
      </c>
      <c r="B14" t="s">
        <v>38</v>
      </c>
      <c r="C14" s="23"/>
      <c r="D14" s="23">
        <v>3046</v>
      </c>
      <c r="E14" s="23"/>
      <c r="F14" s="15">
        <f t="shared" si="0"/>
        <v>3046</v>
      </c>
      <c r="G14" s="14"/>
    </row>
    <row r="15" spans="1:10" x14ac:dyDescent="0.3">
      <c r="A15" t="s">
        <v>56</v>
      </c>
      <c r="B15" t="s">
        <v>38</v>
      </c>
      <c r="C15" s="23"/>
      <c r="D15" s="23">
        <v>3198</v>
      </c>
      <c r="E15" s="23"/>
      <c r="F15" s="15">
        <f t="shared" si="0"/>
        <v>3198</v>
      </c>
      <c r="G15" s="14"/>
    </row>
    <row r="16" spans="1:10" x14ac:dyDescent="0.3">
      <c r="A16" s="31" t="s">
        <v>31</v>
      </c>
      <c r="B16" t="s">
        <v>38</v>
      </c>
      <c r="C16" s="23"/>
      <c r="D16" s="23"/>
      <c r="E16" s="23">
        <v>2500</v>
      </c>
      <c r="F16" s="15">
        <f>E16</f>
        <v>2500</v>
      </c>
      <c r="G16" s="14"/>
    </row>
    <row r="17" spans="1:8" x14ac:dyDescent="0.3">
      <c r="A17" s="31" t="s">
        <v>36</v>
      </c>
      <c r="B17" t="s">
        <v>38</v>
      </c>
      <c r="C17" s="23"/>
      <c r="D17" s="23"/>
      <c r="E17" s="23">
        <v>1300</v>
      </c>
      <c r="F17" s="15">
        <f t="shared" ref="F17:F27" si="1">E17</f>
        <v>1300</v>
      </c>
      <c r="G17" s="14"/>
    </row>
    <row r="18" spans="1:8" x14ac:dyDescent="0.3">
      <c r="A18" t="s">
        <v>11</v>
      </c>
      <c r="B18" t="s">
        <v>38</v>
      </c>
      <c r="C18" s="23"/>
      <c r="D18" s="23"/>
      <c r="E18" s="23">
        <v>2500</v>
      </c>
      <c r="F18" s="15">
        <f t="shared" si="1"/>
        <v>2500</v>
      </c>
      <c r="G18" s="14"/>
    </row>
    <row r="19" spans="1:8" x14ac:dyDescent="0.3">
      <c r="A19" t="s">
        <v>35</v>
      </c>
      <c r="B19" t="s">
        <v>38</v>
      </c>
      <c r="C19" s="23"/>
      <c r="D19" s="23"/>
      <c r="E19" s="23">
        <v>2800</v>
      </c>
      <c r="F19" s="15">
        <f t="shared" si="1"/>
        <v>2800</v>
      </c>
      <c r="G19" s="14"/>
    </row>
    <row r="20" spans="1:8" x14ac:dyDescent="0.3">
      <c r="A20" t="s">
        <v>12</v>
      </c>
      <c r="B20" t="s">
        <v>38</v>
      </c>
      <c r="C20" s="23"/>
      <c r="D20" s="23"/>
      <c r="E20" s="23">
        <v>2521</v>
      </c>
      <c r="F20" s="15"/>
      <c r="G20" s="14">
        <f>E20</f>
        <v>2521</v>
      </c>
    </row>
    <row r="21" spans="1:8" x14ac:dyDescent="0.3">
      <c r="A21" t="s">
        <v>57</v>
      </c>
      <c r="B21" t="s">
        <v>38</v>
      </c>
      <c r="C21" s="23"/>
      <c r="D21" s="23"/>
      <c r="E21" s="23">
        <v>2500</v>
      </c>
      <c r="F21" s="15">
        <f t="shared" si="1"/>
        <v>2500</v>
      </c>
      <c r="G21" s="14"/>
    </row>
    <row r="22" spans="1:8" x14ac:dyDescent="0.3">
      <c r="A22" t="s">
        <v>34</v>
      </c>
      <c r="B22" t="s">
        <v>38</v>
      </c>
      <c r="C22" s="23"/>
      <c r="D22" s="23"/>
      <c r="E22" s="23">
        <v>2500</v>
      </c>
      <c r="F22" s="15">
        <f t="shared" si="1"/>
        <v>2500</v>
      </c>
      <c r="G22" s="14"/>
    </row>
    <row r="23" spans="1:8" x14ac:dyDescent="0.3">
      <c r="A23" t="s">
        <v>13</v>
      </c>
      <c r="B23" t="s">
        <v>38</v>
      </c>
      <c r="C23" s="23"/>
      <c r="D23" s="23"/>
      <c r="E23" s="23">
        <v>2500</v>
      </c>
      <c r="F23" s="15"/>
      <c r="G23" s="14">
        <f>E23</f>
        <v>2500</v>
      </c>
    </row>
    <row r="24" spans="1:8" x14ac:dyDescent="0.3">
      <c r="A24" t="s">
        <v>58</v>
      </c>
      <c r="B24" t="s">
        <v>38</v>
      </c>
      <c r="C24" s="23"/>
      <c r="D24" s="23"/>
      <c r="E24" s="23">
        <v>2500</v>
      </c>
      <c r="F24" s="15"/>
      <c r="G24" s="14">
        <f>E24</f>
        <v>2500</v>
      </c>
    </row>
    <row r="25" spans="1:8" x14ac:dyDescent="0.3">
      <c r="A25" t="s">
        <v>59</v>
      </c>
      <c r="B25" t="s">
        <v>38</v>
      </c>
      <c r="C25" s="23"/>
      <c r="D25" s="23"/>
      <c r="E25" s="23">
        <v>2300</v>
      </c>
      <c r="F25" s="15"/>
      <c r="G25" s="14">
        <f>E25</f>
        <v>2300</v>
      </c>
    </row>
    <row r="26" spans="1:8" x14ac:dyDescent="0.3">
      <c r="A26" t="s">
        <v>15</v>
      </c>
      <c r="B26" t="s">
        <v>38</v>
      </c>
      <c r="C26" s="23"/>
      <c r="E26" s="23">
        <v>2850</v>
      </c>
      <c r="F26" s="15">
        <f t="shared" si="1"/>
        <v>2850</v>
      </c>
      <c r="G26" s="14"/>
    </row>
    <row r="27" spans="1:8" x14ac:dyDescent="0.3">
      <c r="A27" t="s">
        <v>49</v>
      </c>
      <c r="B27" t="s">
        <v>38</v>
      </c>
      <c r="E27" s="23">
        <v>2300</v>
      </c>
      <c r="F27" s="15">
        <f t="shared" si="1"/>
        <v>2300</v>
      </c>
      <c r="G27" s="14"/>
    </row>
    <row r="28" spans="1:8" ht="15.6" x14ac:dyDescent="0.3">
      <c r="C28" s="41">
        <f>SUM(C5:C27)</f>
        <v>5150</v>
      </c>
      <c r="D28" s="41">
        <f>SUM(D5:D27)</f>
        <v>29243</v>
      </c>
      <c r="E28" s="41">
        <f>SUM(E5:E27)</f>
        <v>31371</v>
      </c>
      <c r="F28" s="26">
        <f>SUM(F5:F27)</f>
        <v>55943</v>
      </c>
      <c r="G28" s="7">
        <f>SUM(G5:G27)</f>
        <v>9821</v>
      </c>
    </row>
    <row r="29" spans="1:8" ht="15.6" x14ac:dyDescent="0.3">
      <c r="F29" s="54">
        <f>F28+G28</f>
        <v>65764</v>
      </c>
      <c r="G29" s="54"/>
      <c r="H29" s="3" t="s">
        <v>64</v>
      </c>
    </row>
    <row r="30" spans="1:8" ht="15.6" x14ac:dyDescent="0.3">
      <c r="F30" s="52">
        <v>10038.990108400001</v>
      </c>
      <c r="G30" s="52"/>
      <c r="H30" s="3" t="s">
        <v>28</v>
      </c>
    </row>
    <row r="31" spans="1:8" ht="15.6" x14ac:dyDescent="0.3">
      <c r="F31" s="52">
        <v>1337.11</v>
      </c>
      <c r="G31" s="52"/>
      <c r="H31" s="3" t="s">
        <v>66</v>
      </c>
    </row>
    <row r="32" spans="1:8" ht="15.6" x14ac:dyDescent="0.3">
      <c r="A32" s="30"/>
      <c r="B32" s="30"/>
      <c r="F32" s="52">
        <f>F29+F30+F31</f>
        <v>77140.100108400002</v>
      </c>
      <c r="G32" s="52"/>
      <c r="H32" s="3" t="s">
        <v>65</v>
      </c>
    </row>
    <row r="33" spans="2:10" ht="15.6" x14ac:dyDescent="0.3">
      <c r="D33" s="44"/>
      <c r="I33" s="52"/>
      <c r="J33" s="52"/>
    </row>
    <row r="35" spans="2:10" x14ac:dyDescent="0.3">
      <c r="B35" s="2"/>
    </row>
    <row r="36" spans="2:10" x14ac:dyDescent="0.3">
      <c r="B36" s="2"/>
    </row>
    <row r="37" spans="2:10" x14ac:dyDescent="0.3">
      <c r="B37" s="2"/>
    </row>
  </sheetData>
  <mergeCells count="7">
    <mergeCell ref="I33:J33"/>
    <mergeCell ref="F31:G31"/>
    <mergeCell ref="A1:J1"/>
    <mergeCell ref="F3:G3"/>
    <mergeCell ref="F29:G29"/>
    <mergeCell ref="F30:G30"/>
    <mergeCell ref="F32:G32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J38"/>
  <sheetViews>
    <sheetView topLeftCell="A10" workbookViewId="0">
      <selection activeCell="A28" sqref="A28:XFD28"/>
    </sheetView>
  </sheetViews>
  <sheetFormatPr baseColWidth="10" defaultRowHeight="14.4" x14ac:dyDescent="0.3"/>
  <cols>
    <col min="1" max="1" width="21" bestFit="1" customWidth="1"/>
    <col min="2" max="2" width="10.33203125" bestFit="1" customWidth="1"/>
    <col min="3" max="3" width="11.88671875" bestFit="1" customWidth="1"/>
    <col min="4" max="5" width="11.77734375" bestFit="1" customWidth="1"/>
    <col min="6" max="6" width="9.88671875" bestFit="1" customWidth="1"/>
    <col min="7" max="7" width="9.6640625" bestFit="1" customWidth="1"/>
    <col min="8" max="8" width="14" bestFit="1" customWidth="1"/>
  </cols>
  <sheetData>
    <row r="1" spans="1:10" ht="18" x14ac:dyDescent="0.35">
      <c r="A1" s="51" t="s">
        <v>67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16.2" thickBot="1" x14ac:dyDescent="0.35">
      <c r="F3" s="53" t="s">
        <v>27</v>
      </c>
      <c r="G3" s="53"/>
    </row>
    <row r="4" spans="1:10" ht="47.4" thickBot="1" x14ac:dyDescent="0.35">
      <c r="A4" s="37" t="s">
        <v>9</v>
      </c>
      <c r="B4" s="38" t="s">
        <v>10</v>
      </c>
      <c r="C4" s="38" t="s">
        <v>16</v>
      </c>
      <c r="D4" s="38" t="s">
        <v>42</v>
      </c>
      <c r="E4" s="39" t="s">
        <v>43</v>
      </c>
      <c r="F4" s="38" t="s">
        <v>17</v>
      </c>
      <c r="G4" s="40" t="s">
        <v>18</v>
      </c>
      <c r="H4" s="49" t="s">
        <v>70</v>
      </c>
    </row>
    <row r="5" spans="1:10" x14ac:dyDescent="0.3">
      <c r="A5" s="31" t="s">
        <v>50</v>
      </c>
      <c r="B5" t="s">
        <v>16</v>
      </c>
      <c r="C5" s="23">
        <v>5150</v>
      </c>
      <c r="D5" s="23"/>
      <c r="E5" s="23"/>
      <c r="F5" s="15">
        <f>C5</f>
        <v>5150</v>
      </c>
      <c r="G5" s="27"/>
      <c r="H5">
        <v>1300</v>
      </c>
    </row>
    <row r="6" spans="1:10" x14ac:dyDescent="0.3">
      <c r="A6" s="31" t="s">
        <v>30</v>
      </c>
      <c r="B6" t="s">
        <v>38</v>
      </c>
      <c r="C6" s="23"/>
      <c r="D6" s="23">
        <v>3351</v>
      </c>
      <c r="E6" s="23"/>
      <c r="F6" s="15">
        <f>D6</f>
        <v>3351</v>
      </c>
      <c r="G6" s="27"/>
      <c r="H6">
        <v>250</v>
      </c>
    </row>
    <row r="7" spans="1:10" x14ac:dyDescent="0.3">
      <c r="A7" s="31" t="s">
        <v>32</v>
      </c>
      <c r="B7" t="s">
        <v>38</v>
      </c>
      <c r="C7" s="23"/>
      <c r="D7" s="23">
        <v>3351</v>
      </c>
      <c r="E7" s="23"/>
      <c r="F7" s="15">
        <f t="shared" ref="F7:F15" si="0">D7</f>
        <v>3351</v>
      </c>
      <c r="G7" s="14"/>
      <c r="H7">
        <v>150</v>
      </c>
    </row>
    <row r="8" spans="1:10" x14ac:dyDescent="0.3">
      <c r="A8" s="31" t="s">
        <v>51</v>
      </c>
      <c r="B8" t="s">
        <v>38</v>
      </c>
      <c r="C8" s="23"/>
      <c r="D8" s="23">
        <v>3351</v>
      </c>
      <c r="E8" s="23"/>
      <c r="F8" s="15">
        <f t="shared" si="0"/>
        <v>3351</v>
      </c>
      <c r="G8" s="14"/>
      <c r="H8">
        <v>150</v>
      </c>
    </row>
    <row r="9" spans="1:10" x14ac:dyDescent="0.3">
      <c r="A9" s="31" t="s">
        <v>33</v>
      </c>
      <c r="B9" t="s">
        <v>38</v>
      </c>
      <c r="C9" s="23"/>
      <c r="E9" s="23">
        <v>2300</v>
      </c>
      <c r="F9" s="15">
        <f>E9</f>
        <v>2300</v>
      </c>
      <c r="G9" s="27"/>
      <c r="H9">
        <v>250</v>
      </c>
    </row>
    <row r="10" spans="1:10" x14ac:dyDescent="0.3">
      <c r="A10" s="31" t="s">
        <v>14</v>
      </c>
      <c r="B10" t="s">
        <v>38</v>
      </c>
      <c r="C10" s="23"/>
      <c r="D10" s="23">
        <v>3351</v>
      </c>
      <c r="E10" s="23"/>
      <c r="F10" s="15">
        <f t="shared" si="0"/>
        <v>3351</v>
      </c>
      <c r="G10" s="14"/>
      <c r="H10">
        <v>650</v>
      </c>
    </row>
    <row r="11" spans="1:10" x14ac:dyDescent="0.3">
      <c r="A11" t="s">
        <v>52</v>
      </c>
      <c r="B11" t="s">
        <v>38</v>
      </c>
      <c r="C11" s="23"/>
      <c r="D11" s="23">
        <v>3351</v>
      </c>
      <c r="E11" s="23"/>
      <c r="F11" s="15">
        <f t="shared" si="0"/>
        <v>3351</v>
      </c>
      <c r="G11" s="14"/>
      <c r="H11">
        <v>650</v>
      </c>
    </row>
    <row r="12" spans="1:10" x14ac:dyDescent="0.3">
      <c r="A12" t="s">
        <v>53</v>
      </c>
      <c r="B12" t="s">
        <v>38</v>
      </c>
      <c r="C12" s="23"/>
      <c r="D12" s="23">
        <v>3198</v>
      </c>
      <c r="E12" s="23"/>
      <c r="F12" s="15">
        <f t="shared" si="0"/>
        <v>3198</v>
      </c>
      <c r="G12" s="14"/>
      <c r="H12">
        <v>300</v>
      </c>
    </row>
    <row r="13" spans="1:10" x14ac:dyDescent="0.3">
      <c r="A13" t="s">
        <v>54</v>
      </c>
      <c r="B13" t="s">
        <v>38</v>
      </c>
      <c r="C13" s="23"/>
      <c r="D13" s="23">
        <v>3046</v>
      </c>
      <c r="E13" s="23"/>
      <c r="F13" s="15">
        <f t="shared" si="0"/>
        <v>3046</v>
      </c>
      <c r="G13" s="14"/>
      <c r="H13">
        <v>300</v>
      </c>
    </row>
    <row r="14" spans="1:10" x14ac:dyDescent="0.3">
      <c r="A14" t="s">
        <v>55</v>
      </c>
      <c r="B14" t="s">
        <v>38</v>
      </c>
      <c r="C14" s="23"/>
      <c r="D14" s="23">
        <v>3046</v>
      </c>
      <c r="E14" s="23"/>
      <c r="F14" s="15">
        <f t="shared" si="0"/>
        <v>3046</v>
      </c>
      <c r="G14" s="14"/>
      <c r="H14">
        <v>150</v>
      </c>
    </row>
    <row r="15" spans="1:10" x14ac:dyDescent="0.3">
      <c r="A15" t="s">
        <v>56</v>
      </c>
      <c r="B15" t="s">
        <v>38</v>
      </c>
      <c r="C15" s="23"/>
      <c r="D15" s="23">
        <v>3198</v>
      </c>
      <c r="E15" s="23"/>
      <c r="F15" s="15">
        <f t="shared" si="0"/>
        <v>3198</v>
      </c>
      <c r="G15" s="14"/>
      <c r="H15">
        <v>450</v>
      </c>
    </row>
    <row r="16" spans="1:10" x14ac:dyDescent="0.3">
      <c r="A16" s="31" t="s">
        <v>31</v>
      </c>
      <c r="B16" t="s">
        <v>38</v>
      </c>
      <c r="C16" s="23"/>
      <c r="D16" s="23"/>
      <c r="E16" s="23">
        <v>2404</v>
      </c>
      <c r="F16" s="15">
        <f>E16</f>
        <v>2404</v>
      </c>
      <c r="G16" s="14"/>
      <c r="H16">
        <v>300</v>
      </c>
    </row>
    <row r="17" spans="1:8" x14ac:dyDescent="0.3">
      <c r="A17" s="31" t="s">
        <v>36</v>
      </c>
      <c r="B17" t="s">
        <v>38</v>
      </c>
      <c r="C17" s="23"/>
      <c r="D17" s="23"/>
      <c r="E17" s="23">
        <v>1300</v>
      </c>
      <c r="F17" s="15">
        <f t="shared" ref="F17:F27" si="1">E17</f>
        <v>1300</v>
      </c>
      <c r="G17" s="14"/>
      <c r="H17">
        <v>200</v>
      </c>
    </row>
    <row r="18" spans="1:8" x14ac:dyDescent="0.3">
      <c r="A18" t="s">
        <v>11</v>
      </c>
      <c r="B18" t="s">
        <v>38</v>
      </c>
      <c r="C18" s="23"/>
      <c r="D18" s="23"/>
      <c r="E18" s="23">
        <v>2500</v>
      </c>
      <c r="F18" s="15">
        <f t="shared" si="1"/>
        <v>2500</v>
      </c>
      <c r="G18" s="14"/>
      <c r="H18">
        <v>300</v>
      </c>
    </row>
    <row r="19" spans="1:8" x14ac:dyDescent="0.3">
      <c r="A19" t="s">
        <v>35</v>
      </c>
      <c r="B19" t="s">
        <v>38</v>
      </c>
      <c r="C19" s="23"/>
      <c r="D19" s="23"/>
      <c r="E19" s="23">
        <v>2800</v>
      </c>
      <c r="F19" s="15">
        <f t="shared" si="1"/>
        <v>2800</v>
      </c>
      <c r="G19" s="14"/>
      <c r="H19">
        <v>300</v>
      </c>
    </row>
    <row r="20" spans="1:8" x14ac:dyDescent="0.3">
      <c r="A20" t="s">
        <v>12</v>
      </c>
      <c r="B20" t="s">
        <v>38</v>
      </c>
      <c r="C20" s="23"/>
      <c r="D20" s="23"/>
      <c r="E20" s="23">
        <v>2521</v>
      </c>
      <c r="F20" s="15"/>
      <c r="G20" s="14">
        <f>E20</f>
        <v>2521</v>
      </c>
      <c r="H20">
        <v>450</v>
      </c>
    </row>
    <row r="21" spans="1:8" x14ac:dyDescent="0.3">
      <c r="A21" t="s">
        <v>57</v>
      </c>
      <c r="B21" t="s">
        <v>38</v>
      </c>
      <c r="C21" s="23"/>
      <c r="D21" s="23"/>
      <c r="E21" s="23">
        <v>2404</v>
      </c>
      <c r="F21" s="15">
        <f t="shared" si="1"/>
        <v>2404</v>
      </c>
      <c r="G21" s="14"/>
      <c r="H21">
        <v>300</v>
      </c>
    </row>
    <row r="22" spans="1:8" x14ac:dyDescent="0.3">
      <c r="A22" t="s">
        <v>34</v>
      </c>
      <c r="B22" t="s">
        <v>38</v>
      </c>
      <c r="C22" s="23"/>
      <c r="D22" s="23"/>
      <c r="E22" s="23">
        <v>2500</v>
      </c>
      <c r="F22" s="15">
        <f t="shared" si="1"/>
        <v>2500</v>
      </c>
      <c r="G22" s="14"/>
      <c r="H22">
        <v>250</v>
      </c>
    </row>
    <row r="23" spans="1:8" x14ac:dyDescent="0.3">
      <c r="A23" t="s">
        <v>13</v>
      </c>
      <c r="B23" t="s">
        <v>38</v>
      </c>
      <c r="C23" s="23"/>
      <c r="D23" s="23"/>
      <c r="E23" s="23">
        <v>2500</v>
      </c>
      <c r="F23" s="15"/>
      <c r="G23" s="14">
        <f>E23</f>
        <v>2500</v>
      </c>
      <c r="H23">
        <v>300</v>
      </c>
    </row>
    <row r="24" spans="1:8" x14ac:dyDescent="0.3">
      <c r="A24" t="s">
        <v>58</v>
      </c>
      <c r="B24" t="s">
        <v>38</v>
      </c>
      <c r="C24" s="23"/>
      <c r="D24" s="23"/>
      <c r="E24" s="23">
        <v>2500</v>
      </c>
      <c r="F24" s="15"/>
      <c r="G24" s="14">
        <f>E24</f>
        <v>2500</v>
      </c>
      <c r="H24">
        <v>150</v>
      </c>
    </row>
    <row r="25" spans="1:8" x14ac:dyDescent="0.3">
      <c r="A25" t="s">
        <v>59</v>
      </c>
      <c r="B25" t="s">
        <v>38</v>
      </c>
      <c r="C25" s="23"/>
      <c r="D25" s="23"/>
      <c r="E25" s="23">
        <v>2300</v>
      </c>
      <c r="F25" s="15"/>
      <c r="G25" s="14">
        <f>E25</f>
        <v>2300</v>
      </c>
      <c r="H25">
        <v>200</v>
      </c>
    </row>
    <row r="26" spans="1:8" x14ac:dyDescent="0.3">
      <c r="A26" t="s">
        <v>15</v>
      </c>
      <c r="B26" t="s">
        <v>38</v>
      </c>
      <c r="C26" s="23"/>
      <c r="E26" s="23">
        <v>2412</v>
      </c>
      <c r="F26" s="15">
        <f t="shared" si="1"/>
        <v>2412</v>
      </c>
      <c r="G26" s="14"/>
      <c r="H26">
        <v>350</v>
      </c>
    </row>
    <row r="27" spans="1:8" x14ac:dyDescent="0.3">
      <c r="A27" t="s">
        <v>49</v>
      </c>
      <c r="B27" t="s">
        <v>38</v>
      </c>
      <c r="E27" s="23">
        <v>2300</v>
      </c>
      <c r="F27" s="15">
        <f t="shared" si="1"/>
        <v>2300</v>
      </c>
      <c r="G27" s="14"/>
      <c r="H27">
        <v>150</v>
      </c>
    </row>
    <row r="28" spans="1:8" ht="15.6" x14ac:dyDescent="0.3">
      <c r="C28" s="41">
        <f t="shared" ref="C28:H28" si="2">SUM(C5:C27)</f>
        <v>5150</v>
      </c>
      <c r="D28" s="41">
        <f t="shared" si="2"/>
        <v>29243</v>
      </c>
      <c r="E28" s="41">
        <f t="shared" si="2"/>
        <v>30741</v>
      </c>
      <c r="F28" s="26">
        <f t="shared" si="2"/>
        <v>55313</v>
      </c>
      <c r="G28" s="26">
        <f t="shared" si="2"/>
        <v>9821</v>
      </c>
      <c r="H28" s="26">
        <f t="shared" si="2"/>
        <v>7850</v>
      </c>
    </row>
    <row r="29" spans="1:8" ht="15.6" x14ac:dyDescent="0.3">
      <c r="F29" s="54">
        <f>F28+G28</f>
        <v>65134</v>
      </c>
      <c r="G29" s="54"/>
      <c r="H29" s="3" t="s">
        <v>68</v>
      </c>
    </row>
    <row r="30" spans="1:8" ht="15.6" x14ac:dyDescent="0.3">
      <c r="F30" s="52">
        <v>10038.990108400001</v>
      </c>
      <c r="G30" s="52"/>
      <c r="H30" s="3" t="s">
        <v>28</v>
      </c>
    </row>
    <row r="31" spans="1:8" ht="15.6" x14ac:dyDescent="0.3">
      <c r="F31" s="52">
        <v>6864.08</v>
      </c>
      <c r="G31" s="52"/>
      <c r="H31" s="3" t="s">
        <v>71</v>
      </c>
    </row>
    <row r="32" spans="1:8" ht="15.6" x14ac:dyDescent="0.3">
      <c r="F32" s="52">
        <v>1374</v>
      </c>
      <c r="G32" s="52"/>
      <c r="H32" s="3" t="s">
        <v>72</v>
      </c>
    </row>
    <row r="33" spans="1:10" ht="15.6" x14ac:dyDescent="0.3">
      <c r="A33" s="30"/>
      <c r="B33" s="30"/>
      <c r="F33" s="52">
        <f>F29+F30+F31+H28+F32</f>
        <v>91261.070108400003</v>
      </c>
      <c r="G33" s="52"/>
      <c r="H33" s="3" t="s">
        <v>69</v>
      </c>
    </row>
    <row r="34" spans="1:10" ht="15.6" x14ac:dyDescent="0.3">
      <c r="D34" s="44"/>
      <c r="I34" s="52"/>
      <c r="J34" s="52"/>
    </row>
    <row r="36" spans="1:10" x14ac:dyDescent="0.3">
      <c r="B36" s="2"/>
    </row>
    <row r="37" spans="1:10" x14ac:dyDescent="0.3">
      <c r="B37" s="2"/>
    </row>
    <row r="38" spans="1:10" x14ac:dyDescent="0.3">
      <c r="B38" s="2"/>
    </row>
  </sheetData>
  <mergeCells count="8">
    <mergeCell ref="I34:J34"/>
    <mergeCell ref="A1:J1"/>
    <mergeCell ref="F3:G3"/>
    <mergeCell ref="F29:G29"/>
    <mergeCell ref="F30:G30"/>
    <mergeCell ref="F31:G31"/>
    <mergeCell ref="F33:G33"/>
    <mergeCell ref="F32:G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J36"/>
  <sheetViews>
    <sheetView workbookViewId="0">
      <selection sqref="A1:J1"/>
    </sheetView>
  </sheetViews>
  <sheetFormatPr baseColWidth="10" defaultRowHeight="14.4" x14ac:dyDescent="0.3"/>
  <cols>
    <col min="1" max="1" width="21" bestFit="1" customWidth="1"/>
    <col min="2" max="2" width="10.33203125" bestFit="1" customWidth="1"/>
    <col min="3" max="3" width="11.88671875" bestFit="1" customWidth="1"/>
    <col min="4" max="5" width="11.77734375" bestFit="1" customWidth="1"/>
    <col min="6" max="6" width="9.88671875" bestFit="1" customWidth="1"/>
    <col min="7" max="7" width="9.6640625" bestFit="1" customWidth="1"/>
    <col min="8" max="8" width="14" bestFit="1" customWidth="1"/>
  </cols>
  <sheetData>
    <row r="1" spans="1:10" ht="18" x14ac:dyDescent="0.35">
      <c r="A1" s="51" t="s">
        <v>77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16.2" thickBot="1" x14ac:dyDescent="0.35">
      <c r="F3" s="53" t="s">
        <v>27</v>
      </c>
      <c r="G3" s="53"/>
    </row>
    <row r="4" spans="1:10" ht="15.75" customHeight="1" thickBot="1" x14ac:dyDescent="0.35">
      <c r="A4" s="37" t="s">
        <v>9</v>
      </c>
      <c r="B4" s="38" t="s">
        <v>10</v>
      </c>
      <c r="C4" s="38" t="s">
        <v>16</v>
      </c>
      <c r="D4" s="38" t="s">
        <v>42</v>
      </c>
      <c r="E4" s="39" t="s">
        <v>43</v>
      </c>
      <c r="F4" s="38" t="s">
        <v>17</v>
      </c>
      <c r="G4" s="40" t="s">
        <v>18</v>
      </c>
    </row>
    <row r="5" spans="1:10" x14ac:dyDescent="0.3">
      <c r="A5" s="31" t="s">
        <v>50</v>
      </c>
      <c r="B5" t="s">
        <v>16</v>
      </c>
      <c r="C5" s="23">
        <v>5150</v>
      </c>
      <c r="D5" s="23"/>
      <c r="E5" s="23"/>
      <c r="F5" s="15">
        <f>C5</f>
        <v>5150</v>
      </c>
      <c r="G5" s="27"/>
    </row>
    <row r="6" spans="1:10" x14ac:dyDescent="0.3">
      <c r="A6" s="31" t="s">
        <v>30</v>
      </c>
      <c r="B6" t="s">
        <v>38</v>
      </c>
      <c r="C6" s="23"/>
      <c r="D6" s="23">
        <v>3351</v>
      </c>
      <c r="E6" s="23"/>
      <c r="F6" s="15">
        <f>D6</f>
        <v>3351</v>
      </c>
      <c r="G6" s="27"/>
    </row>
    <row r="7" spans="1:10" x14ac:dyDescent="0.3">
      <c r="A7" s="31" t="s">
        <v>32</v>
      </c>
      <c r="B7" t="s">
        <v>38</v>
      </c>
      <c r="C7" s="23"/>
      <c r="D7" s="23">
        <v>3351</v>
      </c>
      <c r="E7" s="23"/>
      <c r="F7" s="15">
        <f t="shared" ref="F7:F15" si="0">D7</f>
        <v>3351</v>
      </c>
      <c r="G7" s="14"/>
    </row>
    <row r="8" spans="1:10" x14ac:dyDescent="0.3">
      <c r="A8" s="31" t="s">
        <v>51</v>
      </c>
      <c r="B8" t="s">
        <v>38</v>
      </c>
      <c r="C8" s="23"/>
      <c r="D8" s="23">
        <v>3351</v>
      </c>
      <c r="E8" s="23"/>
      <c r="F8" s="15">
        <f t="shared" si="0"/>
        <v>3351</v>
      </c>
      <c r="G8" s="14"/>
    </row>
    <row r="9" spans="1:10" x14ac:dyDescent="0.3">
      <c r="A9" s="31" t="s">
        <v>33</v>
      </c>
      <c r="B9" t="s">
        <v>38</v>
      </c>
      <c r="C9" s="23"/>
      <c r="E9" s="23">
        <v>2500</v>
      </c>
      <c r="F9" s="15">
        <f>E9</f>
        <v>2500</v>
      </c>
      <c r="G9" s="27"/>
    </row>
    <row r="10" spans="1:10" x14ac:dyDescent="0.3">
      <c r="A10" s="31" t="s">
        <v>14</v>
      </c>
      <c r="B10" t="s">
        <v>38</v>
      </c>
      <c r="C10" s="23"/>
      <c r="D10" s="23">
        <v>3351</v>
      </c>
      <c r="E10" s="23"/>
      <c r="F10" s="15">
        <f t="shared" si="0"/>
        <v>3351</v>
      </c>
      <c r="G10" s="14"/>
    </row>
    <row r="11" spans="1:10" x14ac:dyDescent="0.3">
      <c r="A11" t="s">
        <v>52</v>
      </c>
      <c r="B11" t="s">
        <v>38</v>
      </c>
      <c r="C11" s="23"/>
      <c r="D11" s="23">
        <v>3351</v>
      </c>
      <c r="E11" s="23"/>
      <c r="F11" s="15">
        <f t="shared" si="0"/>
        <v>3351</v>
      </c>
      <c r="G11" s="14"/>
    </row>
    <row r="12" spans="1:10" x14ac:dyDescent="0.3">
      <c r="A12" t="s">
        <v>53</v>
      </c>
      <c r="B12" t="s">
        <v>38</v>
      </c>
      <c r="C12" s="23"/>
      <c r="D12" s="23">
        <v>3198</v>
      </c>
      <c r="E12" s="23"/>
      <c r="F12" s="15">
        <f t="shared" si="0"/>
        <v>3198</v>
      </c>
      <c r="G12" s="14"/>
    </row>
    <row r="13" spans="1:10" x14ac:dyDescent="0.3">
      <c r="A13" t="s">
        <v>54</v>
      </c>
      <c r="B13" t="s">
        <v>38</v>
      </c>
      <c r="C13" s="23"/>
      <c r="D13" s="23">
        <v>3046</v>
      </c>
      <c r="E13" s="23"/>
      <c r="F13" s="15">
        <f t="shared" si="0"/>
        <v>3046</v>
      </c>
      <c r="G13" s="14"/>
    </row>
    <row r="14" spans="1:10" x14ac:dyDescent="0.3">
      <c r="A14" t="s">
        <v>55</v>
      </c>
      <c r="B14" t="s">
        <v>38</v>
      </c>
      <c r="C14" s="23"/>
      <c r="D14" s="23">
        <v>3046</v>
      </c>
      <c r="E14" s="23"/>
      <c r="F14" s="15">
        <f t="shared" si="0"/>
        <v>3046</v>
      </c>
      <c r="G14" s="14"/>
    </row>
    <row r="15" spans="1:10" x14ac:dyDescent="0.3">
      <c r="A15" t="s">
        <v>56</v>
      </c>
      <c r="B15" t="s">
        <v>38</v>
      </c>
      <c r="C15" s="23"/>
      <c r="D15" s="23">
        <v>3198</v>
      </c>
      <c r="E15" s="23"/>
      <c r="F15" s="15">
        <f t="shared" si="0"/>
        <v>3198</v>
      </c>
      <c r="G15" s="14"/>
    </row>
    <row r="16" spans="1:10" x14ac:dyDescent="0.3">
      <c r="A16" s="31" t="s">
        <v>31</v>
      </c>
      <c r="B16" t="s">
        <v>38</v>
      </c>
      <c r="C16" s="23"/>
      <c r="D16" s="23"/>
      <c r="E16" s="23">
        <v>2500</v>
      </c>
      <c r="F16" s="15">
        <f>E16</f>
        <v>2500</v>
      </c>
      <c r="G16" s="14"/>
    </row>
    <row r="17" spans="1:8" x14ac:dyDescent="0.3">
      <c r="A17" s="31" t="s">
        <v>36</v>
      </c>
      <c r="B17" t="s">
        <v>38</v>
      </c>
      <c r="C17" s="23"/>
      <c r="D17" s="23"/>
      <c r="E17" s="23">
        <v>1300</v>
      </c>
      <c r="F17" s="15">
        <f t="shared" ref="F17:F27" si="1">E17</f>
        <v>1300</v>
      </c>
      <c r="G17" s="14"/>
    </row>
    <row r="18" spans="1:8" x14ac:dyDescent="0.3">
      <c r="A18" t="s">
        <v>11</v>
      </c>
      <c r="B18" t="s">
        <v>38</v>
      </c>
      <c r="C18" s="23"/>
      <c r="D18" s="23"/>
      <c r="E18" s="23">
        <v>2404</v>
      </c>
      <c r="F18" s="15">
        <f t="shared" si="1"/>
        <v>2404</v>
      </c>
      <c r="G18" s="14"/>
    </row>
    <row r="19" spans="1:8" x14ac:dyDescent="0.3">
      <c r="A19" t="s">
        <v>35</v>
      </c>
      <c r="B19" t="s">
        <v>38</v>
      </c>
      <c r="C19" s="23"/>
      <c r="D19" s="23"/>
      <c r="E19" s="23">
        <v>2800</v>
      </c>
      <c r="F19" s="15">
        <f t="shared" si="1"/>
        <v>2800</v>
      </c>
      <c r="G19" s="14"/>
    </row>
    <row r="20" spans="1:8" x14ac:dyDescent="0.3">
      <c r="A20" t="s">
        <v>12</v>
      </c>
      <c r="B20" t="s">
        <v>38</v>
      </c>
      <c r="C20" s="23"/>
      <c r="D20" s="23"/>
      <c r="E20" s="23">
        <v>2521</v>
      </c>
      <c r="F20" s="15"/>
      <c r="G20" s="14">
        <f>E20</f>
        <v>2521</v>
      </c>
    </row>
    <row r="21" spans="1:8" x14ac:dyDescent="0.3">
      <c r="A21" t="s">
        <v>57</v>
      </c>
      <c r="B21" t="s">
        <v>38</v>
      </c>
      <c r="C21" s="23"/>
      <c r="D21" s="23"/>
      <c r="E21" s="23">
        <v>2500</v>
      </c>
      <c r="F21" s="15">
        <f t="shared" si="1"/>
        <v>2500</v>
      </c>
      <c r="G21" s="14"/>
    </row>
    <row r="22" spans="1:8" x14ac:dyDescent="0.3">
      <c r="A22" t="s">
        <v>34</v>
      </c>
      <c r="B22" t="s">
        <v>38</v>
      </c>
      <c r="C22" s="23"/>
      <c r="D22" s="23"/>
      <c r="E22" s="23">
        <v>2500</v>
      </c>
      <c r="F22" s="15">
        <f t="shared" si="1"/>
        <v>2500</v>
      </c>
      <c r="G22" s="14"/>
    </row>
    <row r="23" spans="1:8" x14ac:dyDescent="0.3">
      <c r="A23" t="s">
        <v>13</v>
      </c>
      <c r="B23" t="s">
        <v>38</v>
      </c>
      <c r="C23" s="23"/>
      <c r="D23" s="23"/>
      <c r="E23" s="23">
        <v>2500</v>
      </c>
      <c r="F23" s="15"/>
      <c r="G23" s="14">
        <f>E23</f>
        <v>2500</v>
      </c>
    </row>
    <row r="24" spans="1:8" x14ac:dyDescent="0.3">
      <c r="A24" t="s">
        <v>58</v>
      </c>
      <c r="B24" t="s">
        <v>38</v>
      </c>
      <c r="C24" s="23"/>
      <c r="D24" s="23"/>
      <c r="E24" s="23">
        <v>2404</v>
      </c>
      <c r="F24" s="15"/>
      <c r="G24" s="14">
        <f>E24</f>
        <v>2404</v>
      </c>
    </row>
    <row r="25" spans="1:8" x14ac:dyDescent="0.3">
      <c r="A25" t="s">
        <v>59</v>
      </c>
      <c r="B25" t="s">
        <v>38</v>
      </c>
      <c r="C25" s="23"/>
      <c r="D25" s="23"/>
      <c r="E25" s="23">
        <v>2500</v>
      </c>
      <c r="F25" s="15"/>
      <c r="G25" s="14">
        <f>E25</f>
        <v>2500</v>
      </c>
    </row>
    <row r="26" spans="1:8" x14ac:dyDescent="0.3">
      <c r="A26" t="s">
        <v>15</v>
      </c>
      <c r="B26" t="s">
        <v>38</v>
      </c>
      <c r="C26" s="23"/>
      <c r="E26" s="23">
        <v>2302</v>
      </c>
      <c r="F26" s="15">
        <f t="shared" si="1"/>
        <v>2302</v>
      </c>
      <c r="G26" s="14"/>
    </row>
    <row r="27" spans="1:8" x14ac:dyDescent="0.3">
      <c r="A27" t="s">
        <v>49</v>
      </c>
      <c r="B27" t="s">
        <v>38</v>
      </c>
      <c r="E27" s="23">
        <v>2300</v>
      </c>
      <c r="F27" s="15">
        <f t="shared" si="1"/>
        <v>2300</v>
      </c>
      <c r="G27" s="14"/>
    </row>
    <row r="28" spans="1:8" ht="15.6" x14ac:dyDescent="0.3">
      <c r="C28" s="41">
        <f>SUM(C5:C27)</f>
        <v>5150</v>
      </c>
      <c r="D28" s="41">
        <f>SUM(D5:D27)</f>
        <v>29243</v>
      </c>
      <c r="E28" s="41">
        <f>SUM(E5:E27)</f>
        <v>31031</v>
      </c>
      <c r="F28" s="26">
        <f>SUM(F5:F27)</f>
        <v>55499</v>
      </c>
      <c r="G28" s="26">
        <f>SUM(G5:G27)</f>
        <v>9925</v>
      </c>
    </row>
    <row r="29" spans="1:8" ht="15.6" x14ac:dyDescent="0.3">
      <c r="F29" s="54">
        <f>F28+G28</f>
        <v>65424</v>
      </c>
      <c r="G29" s="54"/>
      <c r="H29" s="3" t="s">
        <v>73</v>
      </c>
    </row>
    <row r="30" spans="1:8" ht="15.6" x14ac:dyDescent="0.3">
      <c r="F30" s="52">
        <v>10038.990108400001</v>
      </c>
      <c r="G30" s="52"/>
      <c r="H30" s="3" t="s">
        <v>28</v>
      </c>
    </row>
    <row r="31" spans="1:8" ht="15.6" x14ac:dyDescent="0.3">
      <c r="A31" s="30"/>
      <c r="B31" s="30"/>
      <c r="F31" s="52">
        <f>F29+F30</f>
        <v>75462.990108400001</v>
      </c>
      <c r="G31" s="52"/>
      <c r="H31" s="3" t="s">
        <v>74</v>
      </c>
    </row>
    <row r="32" spans="1:8" ht="15.6" x14ac:dyDescent="0.3">
      <c r="D32" s="44"/>
    </row>
    <row r="34" spans="2:2" x14ac:dyDescent="0.3">
      <c r="B34" s="2"/>
    </row>
    <row r="35" spans="2:2" x14ac:dyDescent="0.3">
      <c r="B35" s="2"/>
    </row>
    <row r="36" spans="2:2" x14ac:dyDescent="0.3">
      <c r="B36" s="2"/>
    </row>
  </sheetData>
  <mergeCells count="5">
    <mergeCell ref="F3:G3"/>
    <mergeCell ref="F29:G29"/>
    <mergeCell ref="F30:G30"/>
    <mergeCell ref="F31:G31"/>
    <mergeCell ref="A1:J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J36"/>
  <sheetViews>
    <sheetView topLeftCell="A4" workbookViewId="0">
      <selection activeCell="H12" sqref="H12"/>
    </sheetView>
  </sheetViews>
  <sheetFormatPr baseColWidth="10" defaultRowHeight="14.4" x14ac:dyDescent="0.3"/>
  <cols>
    <col min="1" max="1" width="21" bestFit="1" customWidth="1"/>
    <col min="2" max="2" width="10.33203125" bestFit="1" customWidth="1"/>
    <col min="3" max="3" width="11.88671875" bestFit="1" customWidth="1"/>
    <col min="4" max="5" width="11.77734375" bestFit="1" customWidth="1"/>
    <col min="6" max="6" width="9.88671875" bestFit="1" customWidth="1"/>
    <col min="7" max="7" width="9.6640625" bestFit="1" customWidth="1"/>
    <col min="8" max="8" width="14" bestFit="1" customWidth="1"/>
  </cols>
  <sheetData>
    <row r="1" spans="1:10" ht="18" x14ac:dyDescent="0.35">
      <c r="A1" s="51" t="s">
        <v>78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16.2" thickBot="1" x14ac:dyDescent="0.35">
      <c r="F3" s="53" t="s">
        <v>27</v>
      </c>
      <c r="G3" s="53"/>
    </row>
    <row r="4" spans="1:10" ht="15.75" customHeight="1" thickBot="1" x14ac:dyDescent="0.35">
      <c r="A4" s="37" t="s">
        <v>9</v>
      </c>
      <c r="B4" s="38" t="s">
        <v>10</v>
      </c>
      <c r="C4" s="38" t="s">
        <v>16</v>
      </c>
      <c r="D4" s="38" t="s">
        <v>42</v>
      </c>
      <c r="E4" s="39" t="s">
        <v>43</v>
      </c>
      <c r="F4" s="38" t="s">
        <v>17</v>
      </c>
      <c r="G4" s="40" t="s">
        <v>18</v>
      </c>
    </row>
    <row r="5" spans="1:10" x14ac:dyDescent="0.3">
      <c r="A5" s="50" t="s">
        <v>50</v>
      </c>
      <c r="B5" t="s">
        <v>16</v>
      </c>
      <c r="C5" s="23">
        <v>5150</v>
      </c>
      <c r="D5" s="23"/>
      <c r="E5" s="23"/>
      <c r="F5" s="15">
        <f>C5</f>
        <v>5150</v>
      </c>
      <c r="G5" s="27"/>
    </row>
    <row r="6" spans="1:10" x14ac:dyDescent="0.3">
      <c r="A6" s="50" t="s">
        <v>30</v>
      </c>
      <c r="B6" t="s">
        <v>38</v>
      </c>
      <c r="C6" s="23"/>
      <c r="D6" s="23">
        <v>3351</v>
      </c>
      <c r="E6" s="23"/>
      <c r="F6" s="15">
        <f>D6</f>
        <v>3351</v>
      </c>
      <c r="G6" s="27"/>
    </row>
    <row r="7" spans="1:10" x14ac:dyDescent="0.3">
      <c r="A7" s="50" t="s">
        <v>32</v>
      </c>
      <c r="B7" t="s">
        <v>38</v>
      </c>
      <c r="C7" s="23"/>
      <c r="D7" s="23">
        <v>3351</v>
      </c>
      <c r="E7" s="23"/>
      <c r="F7" s="15">
        <f t="shared" ref="F7:F15" si="0">D7</f>
        <v>3351</v>
      </c>
      <c r="G7" s="14"/>
    </row>
    <row r="8" spans="1:10" x14ac:dyDescent="0.3">
      <c r="A8" s="50" t="s">
        <v>51</v>
      </c>
      <c r="B8" t="s">
        <v>38</v>
      </c>
      <c r="C8" s="23"/>
      <c r="D8" s="23">
        <v>3351</v>
      </c>
      <c r="E8" s="23"/>
      <c r="F8" s="15">
        <f t="shared" si="0"/>
        <v>3351</v>
      </c>
      <c r="G8" s="14"/>
    </row>
    <row r="9" spans="1:10" x14ac:dyDescent="0.3">
      <c r="A9" s="50" t="s">
        <v>33</v>
      </c>
      <c r="B9" t="s">
        <v>38</v>
      </c>
      <c r="C9" s="23"/>
      <c r="E9" s="23">
        <v>2500</v>
      </c>
      <c r="F9" s="15">
        <f>E9</f>
        <v>2500</v>
      </c>
      <c r="G9" s="27"/>
    </row>
    <row r="10" spans="1:10" x14ac:dyDescent="0.3">
      <c r="A10" s="50" t="s">
        <v>14</v>
      </c>
      <c r="B10" t="s">
        <v>38</v>
      </c>
      <c r="C10" s="23"/>
      <c r="D10" s="23">
        <v>3351</v>
      </c>
      <c r="E10" s="23"/>
      <c r="F10" s="15">
        <f t="shared" si="0"/>
        <v>3351</v>
      </c>
      <c r="G10" s="14"/>
    </row>
    <row r="11" spans="1:10" x14ac:dyDescent="0.3">
      <c r="A11" s="50" t="s">
        <v>52</v>
      </c>
      <c r="B11" t="s">
        <v>38</v>
      </c>
      <c r="C11" s="23"/>
      <c r="D11" s="23">
        <v>3351</v>
      </c>
      <c r="E11" s="23"/>
      <c r="F11" s="15">
        <f t="shared" si="0"/>
        <v>3351</v>
      </c>
      <c r="G11" s="14"/>
    </row>
    <row r="12" spans="1:10" x14ac:dyDescent="0.3">
      <c r="A12" s="50" t="s">
        <v>53</v>
      </c>
      <c r="B12" t="s">
        <v>38</v>
      </c>
      <c r="C12" s="23"/>
      <c r="D12" s="23">
        <v>3198</v>
      </c>
      <c r="E12" s="23"/>
      <c r="F12" s="15">
        <f t="shared" si="0"/>
        <v>3198</v>
      </c>
      <c r="G12" s="14"/>
    </row>
    <row r="13" spans="1:10" x14ac:dyDescent="0.3">
      <c r="A13" s="50" t="s">
        <v>54</v>
      </c>
      <c r="B13" t="s">
        <v>38</v>
      </c>
      <c r="C13" s="23"/>
      <c r="D13" s="23">
        <v>3046</v>
      </c>
      <c r="E13" s="23"/>
      <c r="F13" s="15">
        <f t="shared" si="0"/>
        <v>3046</v>
      </c>
      <c r="G13" s="14"/>
    </row>
    <row r="14" spans="1:10" x14ac:dyDescent="0.3">
      <c r="A14" s="50" t="s">
        <v>55</v>
      </c>
      <c r="B14" t="s">
        <v>38</v>
      </c>
      <c r="C14" s="23"/>
      <c r="D14" s="23">
        <v>3046</v>
      </c>
      <c r="E14" s="23"/>
      <c r="F14" s="15">
        <f t="shared" si="0"/>
        <v>3046</v>
      </c>
      <c r="G14" s="14"/>
    </row>
    <row r="15" spans="1:10" x14ac:dyDescent="0.3">
      <c r="A15" s="50" t="s">
        <v>56</v>
      </c>
      <c r="B15" t="s">
        <v>38</v>
      </c>
      <c r="C15" s="23"/>
      <c r="D15" s="23">
        <v>3198</v>
      </c>
      <c r="E15" s="23"/>
      <c r="F15" s="15">
        <f t="shared" si="0"/>
        <v>3198</v>
      </c>
      <c r="G15" s="14"/>
    </row>
    <row r="16" spans="1:10" x14ac:dyDescent="0.3">
      <c r="A16" s="50" t="s">
        <v>31</v>
      </c>
      <c r="B16" t="s">
        <v>38</v>
      </c>
      <c r="C16" s="23"/>
      <c r="D16" s="23"/>
      <c r="E16" s="23">
        <v>2500</v>
      </c>
      <c r="F16" s="15">
        <f>E16</f>
        <v>2500</v>
      </c>
      <c r="G16" s="14"/>
    </row>
    <row r="17" spans="1:8" x14ac:dyDescent="0.3">
      <c r="A17" s="50" t="s">
        <v>36</v>
      </c>
      <c r="B17" t="s">
        <v>38</v>
      </c>
      <c r="C17" s="23"/>
      <c r="D17" s="23"/>
      <c r="E17" s="23">
        <v>1300</v>
      </c>
      <c r="F17" s="15">
        <f t="shared" ref="F17:F26" si="1">E17</f>
        <v>1300</v>
      </c>
      <c r="G17" s="14"/>
    </row>
    <row r="18" spans="1:8" x14ac:dyDescent="0.3">
      <c r="A18" s="50" t="s">
        <v>11</v>
      </c>
      <c r="B18" t="s">
        <v>38</v>
      </c>
      <c r="C18" s="23"/>
      <c r="D18" s="23"/>
      <c r="E18" s="23">
        <v>2404</v>
      </c>
      <c r="F18" s="15">
        <f t="shared" si="1"/>
        <v>2404</v>
      </c>
      <c r="G18" s="14"/>
    </row>
    <row r="19" spans="1:8" x14ac:dyDescent="0.3">
      <c r="A19" s="50" t="s">
        <v>35</v>
      </c>
      <c r="B19" t="s">
        <v>38</v>
      </c>
      <c r="C19" s="23"/>
      <c r="D19" s="23"/>
      <c r="E19" s="23">
        <v>2800</v>
      </c>
      <c r="F19" s="15">
        <f t="shared" si="1"/>
        <v>2800</v>
      </c>
      <c r="G19" s="14"/>
    </row>
    <row r="20" spans="1:8" x14ac:dyDescent="0.3">
      <c r="A20" s="50" t="s">
        <v>12</v>
      </c>
      <c r="B20" t="s">
        <v>38</v>
      </c>
      <c r="C20" s="23"/>
      <c r="D20" s="23"/>
      <c r="E20" s="23">
        <v>2521</v>
      </c>
      <c r="F20" s="15"/>
      <c r="G20" s="14">
        <f>E20</f>
        <v>2521</v>
      </c>
    </row>
    <row r="21" spans="1:8" x14ac:dyDescent="0.3">
      <c r="A21" s="50" t="s">
        <v>57</v>
      </c>
      <c r="B21" t="s">
        <v>38</v>
      </c>
      <c r="C21" s="23"/>
      <c r="D21" s="23"/>
      <c r="E21" s="23">
        <v>2404</v>
      </c>
      <c r="F21" s="15">
        <f t="shared" si="1"/>
        <v>2404</v>
      </c>
      <c r="G21" s="14"/>
    </row>
    <row r="22" spans="1:8" x14ac:dyDescent="0.3">
      <c r="A22" s="50" t="s">
        <v>34</v>
      </c>
      <c r="B22" t="s">
        <v>38</v>
      </c>
      <c r="C22" s="23"/>
      <c r="D22" s="23"/>
      <c r="E22" s="23">
        <v>2500</v>
      </c>
      <c r="F22" s="15">
        <f t="shared" si="1"/>
        <v>2500</v>
      </c>
      <c r="G22" s="14"/>
    </row>
    <row r="23" spans="1:8" x14ac:dyDescent="0.3">
      <c r="A23" s="50" t="s">
        <v>13</v>
      </c>
      <c r="B23" t="s">
        <v>38</v>
      </c>
      <c r="C23" s="23"/>
      <c r="D23" s="23"/>
      <c r="E23" s="23">
        <v>2500</v>
      </c>
      <c r="F23" s="15"/>
      <c r="G23" s="14">
        <f>E23</f>
        <v>2500</v>
      </c>
    </row>
    <row r="24" spans="1:8" x14ac:dyDescent="0.3">
      <c r="A24" s="50" t="s">
        <v>58</v>
      </c>
      <c r="B24" t="s">
        <v>38</v>
      </c>
      <c r="C24" s="23"/>
      <c r="D24" s="23"/>
      <c r="E24" s="23">
        <v>2500</v>
      </c>
      <c r="F24" s="15"/>
      <c r="G24" s="14">
        <f>E24</f>
        <v>2500</v>
      </c>
    </row>
    <row r="25" spans="1:8" x14ac:dyDescent="0.3">
      <c r="A25" s="50" t="s">
        <v>59</v>
      </c>
      <c r="B25" t="s">
        <v>38</v>
      </c>
      <c r="C25" s="23"/>
      <c r="D25" s="23"/>
      <c r="E25" s="23">
        <v>2500</v>
      </c>
      <c r="F25" s="15"/>
      <c r="G25" s="14">
        <f>E25</f>
        <v>2500</v>
      </c>
    </row>
    <row r="26" spans="1:8" x14ac:dyDescent="0.3">
      <c r="A26" s="50" t="s">
        <v>15</v>
      </c>
      <c r="B26" t="s">
        <v>38</v>
      </c>
      <c r="C26" s="23"/>
      <c r="E26" s="23">
        <v>2740</v>
      </c>
      <c r="F26" s="15">
        <f t="shared" si="1"/>
        <v>2740</v>
      </c>
      <c r="G26" s="14"/>
    </row>
    <row r="27" spans="1:8" x14ac:dyDescent="0.3">
      <c r="A27" t="s">
        <v>49</v>
      </c>
      <c r="B27" t="s">
        <v>38</v>
      </c>
      <c r="C27" s="23"/>
      <c r="E27" s="23">
        <v>800</v>
      </c>
      <c r="F27" s="15">
        <v>800</v>
      </c>
      <c r="G27" s="14"/>
    </row>
    <row r="28" spans="1:8" ht="15.6" x14ac:dyDescent="0.3">
      <c r="C28" s="41">
        <f>SUM(C5:C27)</f>
        <v>5150</v>
      </c>
      <c r="D28" s="41">
        <f>SUM(D5:D27)</f>
        <v>29243</v>
      </c>
      <c r="E28" s="41">
        <f>SUM(E5:E27)</f>
        <v>29969</v>
      </c>
      <c r="F28" s="26">
        <f>SUM(F5:F27)</f>
        <v>54341</v>
      </c>
      <c r="G28" s="26">
        <f>SUM(G5:G27)</f>
        <v>10021</v>
      </c>
    </row>
    <row r="29" spans="1:8" ht="15.6" x14ac:dyDescent="0.3">
      <c r="F29" s="54">
        <f>F28+G28</f>
        <v>64362</v>
      </c>
      <c r="G29" s="54"/>
      <c r="H29" s="3" t="s">
        <v>76</v>
      </c>
    </row>
    <row r="30" spans="1:8" ht="15.6" x14ac:dyDescent="0.3">
      <c r="F30" s="52">
        <v>10038.990108400001</v>
      </c>
      <c r="G30" s="52"/>
      <c r="H30" s="3" t="s">
        <v>28</v>
      </c>
    </row>
    <row r="31" spans="1:8" ht="15.6" x14ac:dyDescent="0.3">
      <c r="A31" s="30"/>
      <c r="B31" s="30"/>
      <c r="F31" s="52">
        <f>F29+F30</f>
        <v>74400.990108400001</v>
      </c>
      <c r="G31" s="52"/>
      <c r="H31" s="3" t="s">
        <v>75</v>
      </c>
    </row>
    <row r="32" spans="1:8" ht="15.6" x14ac:dyDescent="0.3">
      <c r="D32" s="44"/>
    </row>
    <row r="34" spans="2:2" x14ac:dyDescent="0.3">
      <c r="B34" s="2"/>
    </row>
    <row r="35" spans="2:2" x14ac:dyDescent="0.3">
      <c r="B35" s="2"/>
    </row>
    <row r="36" spans="2:2" x14ac:dyDescent="0.3">
      <c r="B36" s="2"/>
    </row>
  </sheetData>
  <mergeCells count="5">
    <mergeCell ref="F3:G3"/>
    <mergeCell ref="F29:G29"/>
    <mergeCell ref="F30:G30"/>
    <mergeCell ref="F31:G31"/>
    <mergeCell ref="A1:J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J37"/>
  <sheetViews>
    <sheetView topLeftCell="A13" workbookViewId="0">
      <selection activeCell="I16" sqref="I16"/>
    </sheetView>
  </sheetViews>
  <sheetFormatPr baseColWidth="10" defaultRowHeight="14.4" x14ac:dyDescent="0.3"/>
  <cols>
    <col min="1" max="1" width="21" bestFit="1" customWidth="1"/>
    <col min="2" max="2" width="10.33203125" bestFit="1" customWidth="1"/>
    <col min="3" max="3" width="11.88671875" bestFit="1" customWidth="1"/>
    <col min="4" max="5" width="11.77734375" bestFit="1" customWidth="1"/>
    <col min="6" max="6" width="9.88671875" bestFit="1" customWidth="1"/>
    <col min="7" max="7" width="9.6640625" bestFit="1" customWidth="1"/>
    <col min="8" max="8" width="14" bestFit="1" customWidth="1"/>
  </cols>
  <sheetData>
    <row r="1" spans="1:10" ht="18" x14ac:dyDescent="0.35">
      <c r="A1" s="51" t="s">
        <v>81</v>
      </c>
      <c r="B1" s="51"/>
      <c r="C1" s="51"/>
      <c r="D1" s="51"/>
      <c r="E1" s="51"/>
      <c r="F1" s="51"/>
      <c r="G1" s="51"/>
      <c r="H1" s="51"/>
      <c r="I1" s="51"/>
      <c r="J1" s="51"/>
    </row>
    <row r="3" spans="1:10" ht="16.2" thickBot="1" x14ac:dyDescent="0.35">
      <c r="F3" s="53" t="s">
        <v>27</v>
      </c>
      <c r="G3" s="53"/>
    </row>
    <row r="4" spans="1:10" ht="15.75" customHeight="1" thickBot="1" x14ac:dyDescent="0.35">
      <c r="A4" s="37" t="s">
        <v>9</v>
      </c>
      <c r="B4" s="38" t="s">
        <v>10</v>
      </c>
      <c r="C4" s="38" t="s">
        <v>16</v>
      </c>
      <c r="D4" s="38" t="s">
        <v>42</v>
      </c>
      <c r="E4" s="39" t="s">
        <v>43</v>
      </c>
      <c r="F4" s="38" t="s">
        <v>17</v>
      </c>
      <c r="G4" s="40" t="s">
        <v>18</v>
      </c>
    </row>
    <row r="5" spans="1:10" x14ac:dyDescent="0.3">
      <c r="A5" s="50" t="s">
        <v>50</v>
      </c>
      <c r="B5" t="s">
        <v>16</v>
      </c>
      <c r="C5" s="23">
        <v>5150</v>
      </c>
      <c r="D5" s="23"/>
      <c r="E5" s="23"/>
      <c r="F5" s="15">
        <f>C5</f>
        <v>5150</v>
      </c>
      <c r="G5" s="27"/>
    </row>
    <row r="6" spans="1:10" x14ac:dyDescent="0.3">
      <c r="A6" s="50" t="s">
        <v>30</v>
      </c>
      <c r="B6" t="s">
        <v>38</v>
      </c>
      <c r="C6" s="23"/>
      <c r="D6" s="23">
        <v>3351</v>
      </c>
      <c r="E6" s="23"/>
      <c r="F6" s="15">
        <f>D6</f>
        <v>3351</v>
      </c>
      <c r="G6" s="27"/>
    </row>
    <row r="7" spans="1:10" x14ac:dyDescent="0.3">
      <c r="A7" s="50" t="s">
        <v>32</v>
      </c>
      <c r="B7" t="s">
        <v>38</v>
      </c>
      <c r="C7" s="23"/>
      <c r="D7" s="23">
        <v>3222</v>
      </c>
      <c r="E7" s="23"/>
      <c r="F7" s="15">
        <f t="shared" ref="F7:F15" si="0">D7</f>
        <v>3222</v>
      </c>
      <c r="G7" s="14"/>
    </row>
    <row r="8" spans="1:10" x14ac:dyDescent="0.3">
      <c r="A8" s="50" t="s">
        <v>51</v>
      </c>
      <c r="B8" t="s">
        <v>38</v>
      </c>
      <c r="C8" s="23"/>
      <c r="D8" s="23">
        <v>3351</v>
      </c>
      <c r="E8" s="23"/>
      <c r="F8" s="15">
        <f t="shared" si="0"/>
        <v>3351</v>
      </c>
      <c r="G8" s="14"/>
    </row>
    <row r="9" spans="1:10" x14ac:dyDescent="0.3">
      <c r="A9" s="50" t="s">
        <v>33</v>
      </c>
      <c r="B9" t="s">
        <v>38</v>
      </c>
      <c r="C9" s="23"/>
      <c r="E9" s="23">
        <v>2500</v>
      </c>
      <c r="F9" s="15">
        <f>E9</f>
        <v>2500</v>
      </c>
      <c r="G9" s="27"/>
    </row>
    <row r="10" spans="1:10" x14ac:dyDescent="0.3">
      <c r="A10" s="50" t="s">
        <v>14</v>
      </c>
      <c r="B10" t="s">
        <v>38</v>
      </c>
      <c r="C10" s="23"/>
      <c r="D10" s="23">
        <v>3351</v>
      </c>
      <c r="E10" s="23"/>
      <c r="F10" s="15">
        <f t="shared" si="0"/>
        <v>3351</v>
      </c>
      <c r="G10" s="14"/>
    </row>
    <row r="11" spans="1:10" x14ac:dyDescent="0.3">
      <c r="A11" s="50" t="s">
        <v>52</v>
      </c>
      <c r="B11" t="s">
        <v>38</v>
      </c>
      <c r="C11" s="23"/>
      <c r="D11" s="23">
        <v>3351</v>
      </c>
      <c r="E11" s="23"/>
      <c r="F11" s="15">
        <f t="shared" si="0"/>
        <v>3351</v>
      </c>
      <c r="G11" s="14"/>
    </row>
    <row r="12" spans="1:10" x14ac:dyDescent="0.3">
      <c r="A12" s="50" t="s">
        <v>53</v>
      </c>
      <c r="B12" t="s">
        <v>38</v>
      </c>
      <c r="C12" s="23"/>
      <c r="D12" s="23">
        <v>3198</v>
      </c>
      <c r="E12" s="23"/>
      <c r="F12" s="15">
        <f t="shared" si="0"/>
        <v>3198</v>
      </c>
      <c r="G12" s="14"/>
    </row>
    <row r="13" spans="1:10" x14ac:dyDescent="0.3">
      <c r="A13" s="50" t="s">
        <v>54</v>
      </c>
      <c r="B13" t="s">
        <v>38</v>
      </c>
      <c r="C13" s="23"/>
      <c r="D13" s="23">
        <v>2812</v>
      </c>
      <c r="E13" s="23"/>
      <c r="F13" s="15">
        <f t="shared" si="0"/>
        <v>2812</v>
      </c>
      <c r="G13" s="14"/>
    </row>
    <row r="14" spans="1:10" x14ac:dyDescent="0.3">
      <c r="A14" s="50" t="s">
        <v>55</v>
      </c>
      <c r="B14" t="s">
        <v>38</v>
      </c>
      <c r="C14" s="23"/>
      <c r="D14" s="23">
        <v>3046</v>
      </c>
      <c r="E14" s="23"/>
      <c r="F14" s="15">
        <f t="shared" si="0"/>
        <v>3046</v>
      </c>
      <c r="G14" s="14"/>
    </row>
    <row r="15" spans="1:10" x14ac:dyDescent="0.3">
      <c r="A15" s="50" t="s">
        <v>56</v>
      </c>
      <c r="B15" t="s">
        <v>38</v>
      </c>
      <c r="C15" s="23"/>
      <c r="D15" s="23">
        <v>3198</v>
      </c>
      <c r="E15" s="23"/>
      <c r="F15" s="15">
        <f t="shared" si="0"/>
        <v>3198</v>
      </c>
      <c r="G15" s="14"/>
    </row>
    <row r="16" spans="1:10" x14ac:dyDescent="0.3">
      <c r="A16" s="50" t="s">
        <v>31</v>
      </c>
      <c r="B16" t="s">
        <v>38</v>
      </c>
      <c r="C16" s="23"/>
      <c r="D16" s="23"/>
      <c r="E16" s="23">
        <v>2404</v>
      </c>
      <c r="F16" s="15">
        <f>E16</f>
        <v>2404</v>
      </c>
      <c r="G16" s="14"/>
    </row>
    <row r="17" spans="1:8" x14ac:dyDescent="0.3">
      <c r="A17" s="50" t="s">
        <v>36</v>
      </c>
      <c r="B17" t="s">
        <v>38</v>
      </c>
      <c r="C17" s="23"/>
      <c r="D17" s="23"/>
      <c r="E17" s="23">
        <v>1300</v>
      </c>
      <c r="F17" s="15">
        <f t="shared" ref="F17:F26" si="1">E17</f>
        <v>1300</v>
      </c>
      <c r="G17" s="14"/>
    </row>
    <row r="18" spans="1:8" x14ac:dyDescent="0.3">
      <c r="A18" s="50" t="s">
        <v>11</v>
      </c>
      <c r="B18" t="s">
        <v>38</v>
      </c>
      <c r="C18" s="23"/>
      <c r="D18" s="23"/>
      <c r="E18" s="23">
        <v>2404</v>
      </c>
      <c r="F18" s="15">
        <f t="shared" si="1"/>
        <v>2404</v>
      </c>
      <c r="G18" s="14"/>
    </row>
    <row r="19" spans="1:8" x14ac:dyDescent="0.3">
      <c r="A19" s="50" t="s">
        <v>35</v>
      </c>
      <c r="B19" t="s">
        <v>38</v>
      </c>
      <c r="C19" s="23"/>
      <c r="D19" s="23"/>
      <c r="E19" s="23">
        <v>2692</v>
      </c>
      <c r="F19" s="15">
        <f t="shared" si="1"/>
        <v>2692</v>
      </c>
      <c r="G19" s="14"/>
    </row>
    <row r="20" spans="1:8" x14ac:dyDescent="0.3">
      <c r="A20" s="50" t="s">
        <v>12</v>
      </c>
      <c r="B20" t="s">
        <v>38</v>
      </c>
      <c r="C20" s="23"/>
      <c r="D20" s="23"/>
      <c r="E20" s="23">
        <v>2521</v>
      </c>
      <c r="F20" s="15"/>
      <c r="G20" s="14">
        <f>E20</f>
        <v>2521</v>
      </c>
    </row>
    <row r="21" spans="1:8" x14ac:dyDescent="0.3">
      <c r="A21" s="50" t="s">
        <v>57</v>
      </c>
      <c r="B21" t="s">
        <v>38</v>
      </c>
      <c r="C21" s="23"/>
      <c r="D21" s="23"/>
      <c r="E21" s="23">
        <v>2500</v>
      </c>
      <c r="F21" s="15">
        <f t="shared" si="1"/>
        <v>2500</v>
      </c>
      <c r="G21" s="14"/>
    </row>
    <row r="22" spans="1:8" x14ac:dyDescent="0.3">
      <c r="A22" s="50" t="s">
        <v>34</v>
      </c>
      <c r="B22" t="s">
        <v>38</v>
      </c>
      <c r="C22" s="23"/>
      <c r="D22" s="23"/>
      <c r="E22" s="23">
        <v>2500</v>
      </c>
      <c r="F22" s="15">
        <f t="shared" si="1"/>
        <v>2500</v>
      </c>
      <c r="G22" s="14"/>
    </row>
    <row r="23" spans="1:8" x14ac:dyDescent="0.3">
      <c r="A23" s="50" t="s">
        <v>13</v>
      </c>
      <c r="B23" t="s">
        <v>38</v>
      </c>
      <c r="C23" s="23"/>
      <c r="D23" s="23"/>
      <c r="E23" s="23">
        <v>2500</v>
      </c>
      <c r="F23" s="15"/>
      <c r="G23" s="14">
        <f>E23</f>
        <v>2500</v>
      </c>
    </row>
    <row r="24" spans="1:8" x14ac:dyDescent="0.3">
      <c r="A24" s="50" t="s">
        <v>58</v>
      </c>
      <c r="B24" t="s">
        <v>38</v>
      </c>
      <c r="C24" s="23"/>
      <c r="D24" s="23"/>
      <c r="E24" s="23">
        <v>2500</v>
      </c>
      <c r="F24" s="15"/>
      <c r="G24" s="14">
        <f>E24</f>
        <v>2500</v>
      </c>
    </row>
    <row r="25" spans="1:8" x14ac:dyDescent="0.3">
      <c r="A25" s="50" t="s">
        <v>59</v>
      </c>
      <c r="B25" t="s">
        <v>38</v>
      </c>
      <c r="C25" s="23"/>
      <c r="D25" s="23"/>
      <c r="E25" s="23">
        <v>1635</v>
      </c>
      <c r="F25" s="15"/>
      <c r="G25" s="14">
        <f>E25</f>
        <v>1635</v>
      </c>
    </row>
    <row r="26" spans="1:8" x14ac:dyDescent="0.3">
      <c r="A26" s="50" t="s">
        <v>15</v>
      </c>
      <c r="B26" t="s">
        <v>38</v>
      </c>
      <c r="C26" s="23"/>
      <c r="E26" s="23">
        <v>2631</v>
      </c>
      <c r="F26" s="15">
        <f t="shared" si="1"/>
        <v>2631</v>
      </c>
      <c r="G26" s="14"/>
    </row>
    <row r="27" spans="1:8" x14ac:dyDescent="0.3">
      <c r="A27" s="50" t="s">
        <v>84</v>
      </c>
      <c r="B27" t="s">
        <v>38</v>
      </c>
      <c r="C27" s="23"/>
      <c r="E27" s="23">
        <v>1700</v>
      </c>
      <c r="F27" s="15"/>
      <c r="G27" s="14">
        <f>E27</f>
        <v>1700</v>
      </c>
    </row>
    <row r="28" spans="1:8" x14ac:dyDescent="0.3">
      <c r="A28" t="s">
        <v>82</v>
      </c>
      <c r="B28" t="s">
        <v>38</v>
      </c>
      <c r="C28" s="23"/>
      <c r="E28" s="23">
        <v>2212</v>
      </c>
      <c r="F28" s="15"/>
      <c r="G28" s="14">
        <f>E28</f>
        <v>2212</v>
      </c>
    </row>
    <row r="29" spans="1:8" ht="15.6" x14ac:dyDescent="0.3">
      <c r="C29" s="41">
        <f>SUM(C5:C28)</f>
        <v>5150</v>
      </c>
      <c r="D29" s="41">
        <f>SUM(D5:D28)</f>
        <v>28880</v>
      </c>
      <c r="E29" s="41">
        <f>SUM(E5:E28)</f>
        <v>31999</v>
      </c>
      <c r="F29" s="26">
        <f>SUM(F5:F28)</f>
        <v>52961</v>
      </c>
      <c r="G29" s="26">
        <f>SUM(G5:G28)</f>
        <v>13068</v>
      </c>
    </row>
    <row r="30" spans="1:8" ht="15.6" x14ac:dyDescent="0.3">
      <c r="F30" s="54">
        <f>F29+G29</f>
        <v>66029</v>
      </c>
      <c r="G30" s="54"/>
      <c r="H30" s="3" t="s">
        <v>79</v>
      </c>
    </row>
    <row r="31" spans="1:8" ht="15.6" x14ac:dyDescent="0.3">
      <c r="F31" s="52">
        <v>10038.990108400001</v>
      </c>
      <c r="G31" s="52"/>
      <c r="H31" s="3" t="s">
        <v>28</v>
      </c>
    </row>
    <row r="32" spans="1:8" ht="15.6" x14ac:dyDescent="0.3">
      <c r="A32" s="30"/>
      <c r="B32" s="30"/>
      <c r="F32" s="52">
        <f>F30+F31</f>
        <v>76067.990108400001</v>
      </c>
      <c r="G32" s="52"/>
      <c r="H32" s="3" t="s">
        <v>80</v>
      </c>
    </row>
    <row r="33" spans="2:4" ht="15.6" x14ac:dyDescent="0.3">
      <c r="D33" s="44"/>
    </row>
    <row r="35" spans="2:4" x14ac:dyDescent="0.3">
      <c r="B35" s="2"/>
    </row>
    <row r="36" spans="2:4" x14ac:dyDescent="0.3">
      <c r="B36" s="2"/>
    </row>
    <row r="37" spans="2:4" x14ac:dyDescent="0.3">
      <c r="B37" s="2"/>
    </row>
  </sheetData>
  <mergeCells count="5">
    <mergeCell ref="F3:G3"/>
    <mergeCell ref="F30:G30"/>
    <mergeCell ref="F31:G31"/>
    <mergeCell ref="F32:G32"/>
    <mergeCell ref="A1:J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B32"/>
  <sheetViews>
    <sheetView workbookViewId="0">
      <selection activeCell="F14" sqref="F14"/>
    </sheetView>
  </sheetViews>
  <sheetFormatPr baseColWidth="10" defaultRowHeight="14.4" x14ac:dyDescent="0.3"/>
  <cols>
    <col min="1" max="1" width="11" bestFit="1" customWidth="1"/>
  </cols>
  <sheetData>
    <row r="1" spans="1:2" ht="18" x14ac:dyDescent="0.35">
      <c r="A1" s="42"/>
    </row>
    <row r="3" spans="1:2" ht="15.6" x14ac:dyDescent="0.3">
      <c r="A3" s="47"/>
    </row>
    <row r="4" spans="1:2" ht="15.75" customHeight="1" x14ac:dyDescent="0.3">
      <c r="A4" s="25"/>
      <c r="B4" s="1"/>
    </row>
    <row r="5" spans="1:2" x14ac:dyDescent="0.3">
      <c r="A5" s="27"/>
    </row>
    <row r="6" spans="1:2" x14ac:dyDescent="0.3">
      <c r="A6" s="27"/>
    </row>
    <row r="7" spans="1:2" x14ac:dyDescent="0.3">
      <c r="A7" s="14"/>
      <c r="B7" s="32"/>
    </row>
    <row r="8" spans="1:2" x14ac:dyDescent="0.3">
      <c r="A8" s="14"/>
      <c r="B8" s="33"/>
    </row>
    <row r="9" spans="1:2" x14ac:dyDescent="0.3">
      <c r="A9" s="27"/>
      <c r="B9" s="33"/>
    </row>
    <row r="10" spans="1:2" x14ac:dyDescent="0.3">
      <c r="A10" s="14"/>
      <c r="B10" s="32"/>
    </row>
    <row r="11" spans="1:2" x14ac:dyDescent="0.3">
      <c r="A11" s="14"/>
      <c r="B11" s="32"/>
    </row>
    <row r="12" spans="1:2" x14ac:dyDescent="0.3">
      <c r="A12" s="14"/>
      <c r="B12" s="32"/>
    </row>
    <row r="13" spans="1:2" x14ac:dyDescent="0.3">
      <c r="A13" s="14"/>
      <c r="B13" s="32"/>
    </row>
    <row r="14" spans="1:2" x14ac:dyDescent="0.3">
      <c r="A14" s="14"/>
      <c r="B14" s="33"/>
    </row>
    <row r="15" spans="1:2" x14ac:dyDescent="0.3">
      <c r="A15" s="14"/>
      <c r="B15" s="33"/>
    </row>
    <row r="16" spans="1:2" x14ac:dyDescent="0.3">
      <c r="A16" s="27"/>
      <c r="B16" s="35"/>
    </row>
    <row r="17" spans="1:2" x14ac:dyDescent="0.3">
      <c r="A17" s="27"/>
      <c r="B17" s="33"/>
    </row>
    <row r="18" spans="1:2" x14ac:dyDescent="0.3">
      <c r="A18" s="14"/>
      <c r="B18" s="33"/>
    </row>
    <row r="19" spans="1:2" x14ac:dyDescent="0.3">
      <c r="A19" s="14"/>
      <c r="B19" s="34"/>
    </row>
    <row r="20" spans="1:2" x14ac:dyDescent="0.3">
      <c r="A20" s="14"/>
      <c r="B20" s="34"/>
    </row>
    <row r="21" spans="1:2" x14ac:dyDescent="0.3">
      <c r="A21" s="14"/>
      <c r="B21" s="35"/>
    </row>
    <row r="22" spans="1:2" x14ac:dyDescent="0.3">
      <c r="A22" s="14"/>
      <c r="B22" s="34"/>
    </row>
    <row r="23" spans="1:2" x14ac:dyDescent="0.3">
      <c r="A23" s="14"/>
      <c r="B23" s="33"/>
    </row>
    <row r="24" spans="1:2" x14ac:dyDescent="0.3">
      <c r="A24" s="14"/>
      <c r="B24" s="33"/>
    </row>
    <row r="25" spans="1:2" x14ac:dyDescent="0.3">
      <c r="A25" s="14"/>
      <c r="B25" s="34"/>
    </row>
    <row r="26" spans="1:2" ht="15.6" x14ac:dyDescent="0.3">
      <c r="A26" s="7"/>
      <c r="B26" s="4"/>
    </row>
    <row r="27" spans="1:2" ht="15.6" x14ac:dyDescent="0.3">
      <c r="A27" s="48"/>
      <c r="B27" s="3"/>
    </row>
    <row r="28" spans="1:2" ht="15.6" x14ac:dyDescent="0.3">
      <c r="A28" s="43"/>
      <c r="B28" s="3"/>
    </row>
    <row r="29" spans="1:2" ht="15.6" x14ac:dyDescent="0.3">
      <c r="A29" s="46"/>
      <c r="B29" s="3"/>
    </row>
    <row r="30" spans="1:2" ht="15.6" x14ac:dyDescent="0.3">
      <c r="A30" s="46"/>
      <c r="B30" s="3"/>
    </row>
    <row r="31" spans="1:2" ht="15.6" x14ac:dyDescent="0.3">
      <c r="A31" s="46"/>
      <c r="B31" s="3"/>
    </row>
    <row r="32" spans="1:2" ht="15.6" x14ac:dyDescent="0.3">
      <c r="A32" s="46"/>
      <c r="B32" s="3"/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B31"/>
  <sheetViews>
    <sheetView workbookViewId="0">
      <selection activeCell="F14" sqref="F14"/>
    </sheetView>
  </sheetViews>
  <sheetFormatPr baseColWidth="10" defaultRowHeight="14.4" x14ac:dyDescent="0.3"/>
  <cols>
    <col min="1" max="1" width="11" bestFit="1" customWidth="1"/>
  </cols>
  <sheetData>
    <row r="1" spans="1:2" ht="18" x14ac:dyDescent="0.35">
      <c r="A1" s="42"/>
    </row>
    <row r="3" spans="1:2" ht="15.6" x14ac:dyDescent="0.3">
      <c r="A3" s="47"/>
    </row>
    <row r="4" spans="1:2" ht="15.75" customHeight="1" x14ac:dyDescent="0.3">
      <c r="A4" s="25"/>
      <c r="B4" s="1"/>
    </row>
    <row r="5" spans="1:2" x14ac:dyDescent="0.3">
      <c r="A5" s="27"/>
    </row>
    <row r="6" spans="1:2" x14ac:dyDescent="0.3">
      <c r="A6" s="27"/>
    </row>
    <row r="7" spans="1:2" x14ac:dyDescent="0.3">
      <c r="A7" s="14"/>
      <c r="B7" s="32"/>
    </row>
    <row r="8" spans="1:2" x14ac:dyDescent="0.3">
      <c r="A8" s="14"/>
      <c r="B8" s="33"/>
    </row>
    <row r="9" spans="1:2" x14ac:dyDescent="0.3">
      <c r="A9" s="27"/>
      <c r="B9" s="33"/>
    </row>
    <row r="10" spans="1:2" x14ac:dyDescent="0.3">
      <c r="A10" s="14"/>
      <c r="B10" s="32"/>
    </row>
    <row r="11" spans="1:2" x14ac:dyDescent="0.3">
      <c r="A11" s="14"/>
      <c r="B11" s="32"/>
    </row>
    <row r="12" spans="1:2" x14ac:dyDescent="0.3">
      <c r="A12" s="14"/>
      <c r="B12" s="32"/>
    </row>
    <row r="13" spans="1:2" x14ac:dyDescent="0.3">
      <c r="A13" s="14"/>
      <c r="B13" s="32"/>
    </row>
    <row r="14" spans="1:2" x14ac:dyDescent="0.3">
      <c r="A14" s="14"/>
      <c r="B14" s="33"/>
    </row>
    <row r="15" spans="1:2" x14ac:dyDescent="0.3">
      <c r="A15" s="14"/>
      <c r="B15" s="33"/>
    </row>
    <row r="16" spans="1:2" x14ac:dyDescent="0.3">
      <c r="A16" s="27"/>
      <c r="B16" s="35"/>
    </row>
    <row r="17" spans="1:2" x14ac:dyDescent="0.3">
      <c r="A17" s="27"/>
      <c r="B17" s="33"/>
    </row>
    <row r="18" spans="1:2" x14ac:dyDescent="0.3">
      <c r="A18" s="14"/>
      <c r="B18" s="33"/>
    </row>
    <row r="19" spans="1:2" x14ac:dyDescent="0.3">
      <c r="A19" s="14"/>
      <c r="B19" s="34"/>
    </row>
    <row r="20" spans="1:2" x14ac:dyDescent="0.3">
      <c r="A20" s="14"/>
      <c r="B20" s="34"/>
    </row>
    <row r="21" spans="1:2" x14ac:dyDescent="0.3">
      <c r="A21" s="14"/>
      <c r="B21" s="35"/>
    </row>
    <row r="22" spans="1:2" x14ac:dyDescent="0.3">
      <c r="A22" s="14"/>
      <c r="B22" s="34"/>
    </row>
    <row r="23" spans="1:2" x14ac:dyDescent="0.3">
      <c r="A23" s="14"/>
      <c r="B23" s="33"/>
    </row>
    <row r="24" spans="1:2" x14ac:dyDescent="0.3">
      <c r="A24" s="14"/>
      <c r="B24" s="33"/>
    </row>
    <row r="25" spans="1:2" x14ac:dyDescent="0.3">
      <c r="A25" s="14"/>
      <c r="B25" s="34"/>
    </row>
    <row r="26" spans="1:2" ht="15.6" x14ac:dyDescent="0.3">
      <c r="A26" s="7"/>
      <c r="B26" s="4"/>
    </row>
    <row r="27" spans="1:2" ht="15.6" x14ac:dyDescent="0.3">
      <c r="A27" s="48"/>
      <c r="B27" s="3"/>
    </row>
    <row r="28" spans="1:2" ht="15.6" x14ac:dyDescent="0.3">
      <c r="A28" s="46"/>
      <c r="B28" s="3"/>
    </row>
    <row r="29" spans="1:2" ht="15.6" x14ac:dyDescent="0.3">
      <c r="A29" s="46"/>
      <c r="B29" s="3"/>
    </row>
    <row r="30" spans="1:2" ht="15.6" x14ac:dyDescent="0.3">
      <c r="A30" s="46"/>
      <c r="B30" s="3"/>
    </row>
    <row r="31" spans="1:2" ht="15.6" x14ac:dyDescent="0.3">
      <c r="A31" s="46"/>
      <c r="B31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Récap</vt:lpstr>
      <vt:lpstr>Janv</vt:lpstr>
      <vt:lpstr>Fév</vt:lpstr>
      <vt:lpstr>Mars</vt:lpstr>
      <vt:lpstr>Avril</vt:lpstr>
      <vt:lpstr>Mai</vt:lpstr>
      <vt:lpstr>Juin</vt:lpstr>
      <vt:lpstr>Juillet</vt:lpstr>
      <vt:lpstr>Août</vt:lpstr>
      <vt:lpstr>Sept</vt:lpstr>
      <vt:lpstr>Oct</vt:lpstr>
      <vt:lpstr>Nov</vt:lpstr>
      <vt:lpstr>Déc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TAZI</dc:creator>
  <cp:lastModifiedBy>DELL</cp:lastModifiedBy>
  <cp:lastPrinted>2021-07-14T21:41:11Z</cp:lastPrinted>
  <dcterms:created xsi:type="dcterms:W3CDTF">2019-01-03T10:28:22Z</dcterms:created>
  <dcterms:modified xsi:type="dcterms:W3CDTF">2025-07-06T11:22:12Z</dcterms:modified>
</cp:coreProperties>
</file>